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Global\Desktop\"/>
    </mc:Choice>
  </mc:AlternateContent>
  <bookViews>
    <workbookView xWindow="0" yWindow="0" windowWidth="15360" windowHeight="7755" tabRatio="795" activeTab="1"/>
  </bookViews>
  <sheets>
    <sheet name="Sugestões" sheetId="39746" r:id="rId1"/>
    <sheet name="Orçamento 2018" sheetId="39764" r:id="rId2"/>
    <sheet name="Orçamento 2019" sheetId="39768" r:id="rId3"/>
    <sheet name="Orçamento 2020" sheetId="39769" r:id="rId4"/>
    <sheet name="Orçamento 2021" sheetId="39770" r:id="rId5"/>
    <sheet name="Anual 2018" sheetId="1" r:id="rId6"/>
    <sheet name="Gráficos 2018" sheetId="4" r:id="rId7"/>
    <sheet name="Calendário" sheetId="6" r:id="rId8"/>
  </sheets>
  <definedNames>
    <definedName name="_Regression_Int" localSheetId="7" hidden="1">1</definedName>
    <definedName name="_xlnm.Print_Area" localSheetId="7">Calendário!$A$22:$W$67</definedName>
    <definedName name="_xlnm.Print_Area" localSheetId="1">'Orçamento 2018'!$A$1:$O$95</definedName>
    <definedName name="_xlnm.Print_Area" localSheetId="2">'Orçamento 2019'!$A$1:$O$93</definedName>
    <definedName name="_xlnm.Print_Area" localSheetId="3">'Orçamento 2020'!$A$1:$O$93</definedName>
    <definedName name="_xlnm.Print_Area" localSheetId="4">'Orçamento 2021'!$A$1:$O$93</definedName>
    <definedName name="DAYINDX">Calendário!$Z$87:$AF$87</definedName>
    <definedName name="_xlnm.Print_Titles" localSheetId="1">'Orçamento 2018'!$1:$3</definedName>
    <definedName name="_xlnm.Print_Titles" localSheetId="2">'Orçamento 2019'!$1:$3</definedName>
    <definedName name="_xlnm.Print_Titles" localSheetId="3">'Orçamento 2020'!$1:$3</definedName>
    <definedName name="_xlnm.Print_Titles" localSheetId="4">'Orçamento 2021'!$1:$3</definedName>
  </definedNames>
  <calcPr calcId="152511"/>
</workbook>
</file>

<file path=xl/calcChain.xml><?xml version="1.0" encoding="utf-8"?>
<calcChain xmlns="http://schemas.openxmlformats.org/spreadsheetml/2006/main">
  <c r="B115" i="39764" l="1"/>
  <c r="D79" i="39764"/>
  <c r="N79" i="39764"/>
  <c r="N78" i="39764" s="1"/>
  <c r="M79" i="39764"/>
  <c r="L79" i="39764"/>
  <c r="K79" i="39764"/>
  <c r="J79" i="39764"/>
  <c r="J78" i="39764" s="1"/>
  <c r="I79" i="39764"/>
  <c r="I78" i="39764" s="1"/>
  <c r="H79" i="39764"/>
  <c r="H78" i="39764" s="1"/>
  <c r="G79" i="39764"/>
  <c r="F79" i="39764"/>
  <c r="F78" i="39764" s="1"/>
  <c r="E79" i="39764"/>
  <c r="E78" i="39764" s="1"/>
  <c r="C79" i="39764"/>
  <c r="O79" i="39764" s="1"/>
  <c r="O80" i="39764"/>
  <c r="M78" i="39764"/>
  <c r="L78" i="39764"/>
  <c r="K78" i="39764"/>
  <c r="G78" i="39764"/>
  <c r="D78" i="39764"/>
  <c r="C78" i="39764" l="1"/>
  <c r="O78" i="39764" s="1"/>
  <c r="C115" i="39764" s="1"/>
  <c r="B114" i="39770"/>
  <c r="B112" i="39770"/>
  <c r="B111" i="39770"/>
  <c r="B110" i="39770"/>
  <c r="B109" i="39770"/>
  <c r="B108" i="39770"/>
  <c r="B107" i="39770"/>
  <c r="B106" i="39770"/>
  <c r="O93" i="39770"/>
  <c r="O92" i="39770"/>
  <c r="O91" i="39770"/>
  <c r="O90" i="39770"/>
  <c r="O89" i="39770"/>
  <c r="O88" i="39770"/>
  <c r="O87" i="39770"/>
  <c r="O86" i="39770"/>
  <c r="O85" i="39770"/>
  <c r="N84" i="39770"/>
  <c r="M84" i="39770"/>
  <c r="L84" i="39770"/>
  <c r="K84" i="39770"/>
  <c r="J84" i="39770"/>
  <c r="I84" i="39770"/>
  <c r="H84" i="39770"/>
  <c r="G84" i="39770"/>
  <c r="F84" i="39770"/>
  <c r="E84" i="39770"/>
  <c r="D84" i="39770"/>
  <c r="C84" i="39770"/>
  <c r="O82" i="39770"/>
  <c r="O81" i="39770"/>
  <c r="N80" i="39770"/>
  <c r="M80" i="39770"/>
  <c r="L80" i="39770"/>
  <c r="K80" i="39770"/>
  <c r="J80" i="39770"/>
  <c r="I80" i="39770"/>
  <c r="H80" i="39770"/>
  <c r="G80" i="39770"/>
  <c r="F80" i="39770"/>
  <c r="E80" i="39770"/>
  <c r="D80" i="39770"/>
  <c r="C80" i="39770"/>
  <c r="O80" i="39770" s="1"/>
  <c r="C113" i="39770" s="1"/>
  <c r="O78" i="39770"/>
  <c r="O77" i="39770"/>
  <c r="N76" i="39770"/>
  <c r="M76" i="39770"/>
  <c r="M65" i="39770" s="1"/>
  <c r="L76" i="39770"/>
  <c r="K76" i="39770"/>
  <c r="K65" i="39770" s="1"/>
  <c r="J76" i="39770"/>
  <c r="I76" i="39770"/>
  <c r="I65" i="39770" s="1"/>
  <c r="H76" i="39770"/>
  <c r="G76" i="39770"/>
  <c r="G65" i="39770" s="1"/>
  <c r="F76" i="39770"/>
  <c r="E76" i="39770"/>
  <c r="E65" i="39770" s="1"/>
  <c r="D76" i="39770"/>
  <c r="C76" i="39770"/>
  <c r="O75" i="39770"/>
  <c r="O74" i="39770"/>
  <c r="O73" i="39770"/>
  <c r="O72" i="39770"/>
  <c r="O71" i="39770"/>
  <c r="O70" i="39770"/>
  <c r="O69" i="39770"/>
  <c r="O68" i="39770"/>
  <c r="O67" i="39770"/>
  <c r="O66" i="39770"/>
  <c r="N65" i="39770"/>
  <c r="L65" i="39770"/>
  <c r="J65" i="39770"/>
  <c r="H65" i="39770"/>
  <c r="F65" i="39770"/>
  <c r="D65" i="39770"/>
  <c r="O63" i="39770"/>
  <c r="O62" i="39770"/>
  <c r="O61" i="39770"/>
  <c r="O60" i="39770"/>
  <c r="O59" i="39770"/>
  <c r="O58" i="39770"/>
  <c r="O57" i="39770"/>
  <c r="O56" i="39770"/>
  <c r="N55" i="39770"/>
  <c r="M55" i="39770"/>
  <c r="L55" i="39770"/>
  <c r="K55" i="39770"/>
  <c r="J55" i="39770"/>
  <c r="I55" i="39770"/>
  <c r="H55" i="39770"/>
  <c r="G55" i="39770"/>
  <c r="F55" i="39770"/>
  <c r="E55" i="39770"/>
  <c r="D55" i="39770"/>
  <c r="C55" i="39770"/>
  <c r="O53" i="39770"/>
  <c r="O52" i="39770"/>
  <c r="O51" i="39770"/>
  <c r="O50" i="39770"/>
  <c r="O49" i="39770"/>
  <c r="O48" i="39770"/>
  <c r="O47" i="39770"/>
  <c r="O46" i="39770"/>
  <c r="O45" i="39770"/>
  <c r="O44" i="39770"/>
  <c r="N43" i="39770"/>
  <c r="M43" i="39770"/>
  <c r="L43" i="39770"/>
  <c r="K43" i="39770"/>
  <c r="J43" i="39770"/>
  <c r="I43" i="39770"/>
  <c r="H43" i="39770"/>
  <c r="G43" i="39770"/>
  <c r="F43" i="39770"/>
  <c r="E43" i="39770"/>
  <c r="D43" i="39770"/>
  <c r="C43" i="39770"/>
  <c r="O43" i="39770" s="1"/>
  <c r="C110" i="39770" s="1"/>
  <c r="O41" i="39770"/>
  <c r="O40" i="39770"/>
  <c r="O39" i="39770"/>
  <c r="O38" i="39770"/>
  <c r="O37" i="39770"/>
  <c r="N36" i="39770"/>
  <c r="M36" i="39770"/>
  <c r="L36" i="39770"/>
  <c r="K36" i="39770"/>
  <c r="J36" i="39770"/>
  <c r="I36" i="39770"/>
  <c r="H36" i="39770"/>
  <c r="G36" i="39770"/>
  <c r="F36" i="39770"/>
  <c r="E36" i="39770"/>
  <c r="D36" i="39770"/>
  <c r="C36" i="39770"/>
  <c r="O34" i="39770"/>
  <c r="O33" i="39770"/>
  <c r="O32" i="39770"/>
  <c r="O31" i="39770"/>
  <c r="O30" i="39770"/>
  <c r="N29" i="39770"/>
  <c r="M29" i="39770"/>
  <c r="L29" i="39770"/>
  <c r="K29" i="39770"/>
  <c r="J29" i="39770"/>
  <c r="I29" i="39770"/>
  <c r="H29" i="39770"/>
  <c r="G29" i="39770"/>
  <c r="F29" i="39770"/>
  <c r="E29" i="39770"/>
  <c r="D29" i="39770"/>
  <c r="C29" i="39770"/>
  <c r="O27" i="39770"/>
  <c r="O26" i="39770"/>
  <c r="O25" i="39770"/>
  <c r="O24" i="39770"/>
  <c r="O23" i="39770"/>
  <c r="O22" i="39770"/>
  <c r="O21" i="39770"/>
  <c r="O20" i="39770"/>
  <c r="O19" i="39770"/>
  <c r="O18" i="39770"/>
  <c r="O17" i="39770"/>
  <c r="O15" i="39770" s="1"/>
  <c r="C107" i="39770" s="1"/>
  <c r="O16" i="39770"/>
  <c r="N15" i="39770"/>
  <c r="N98" i="39770" s="1"/>
  <c r="M15" i="39770"/>
  <c r="L15" i="39770"/>
  <c r="K15" i="39770"/>
  <c r="J15" i="39770"/>
  <c r="J98" i="39770" s="1"/>
  <c r="I15" i="39770"/>
  <c r="H15" i="39770"/>
  <c r="G15" i="39770"/>
  <c r="F15" i="39770"/>
  <c r="F98" i="39770" s="1"/>
  <c r="E15" i="39770"/>
  <c r="D15" i="39770"/>
  <c r="C15" i="39770"/>
  <c r="O13" i="39770"/>
  <c r="O12" i="39770"/>
  <c r="O11" i="39770"/>
  <c r="O10" i="39770"/>
  <c r="O9" i="39770"/>
  <c r="O8" i="39770"/>
  <c r="O7" i="39770"/>
  <c r="O6" i="39770"/>
  <c r="O5" i="39770"/>
  <c r="N4" i="39770"/>
  <c r="N97" i="39770" s="1"/>
  <c r="M4" i="39770"/>
  <c r="M97" i="39770" s="1"/>
  <c r="L4" i="39770"/>
  <c r="L97" i="39770" s="1"/>
  <c r="K4" i="39770"/>
  <c r="K97" i="39770" s="1"/>
  <c r="J4" i="39770"/>
  <c r="J97" i="39770" s="1"/>
  <c r="I4" i="39770"/>
  <c r="I97" i="39770" s="1"/>
  <c r="H4" i="39770"/>
  <c r="H97" i="39770" s="1"/>
  <c r="G4" i="39770"/>
  <c r="G97" i="39770" s="1"/>
  <c r="F4" i="39770"/>
  <c r="F97" i="39770" s="1"/>
  <c r="E4" i="39770"/>
  <c r="E97" i="39770" s="1"/>
  <c r="D4" i="39770"/>
  <c r="D97" i="39770" s="1"/>
  <c r="C4" i="39770"/>
  <c r="C97" i="39770" s="1"/>
  <c r="B114" i="39769"/>
  <c r="B112" i="39769"/>
  <c r="B111" i="39769"/>
  <c r="B110" i="39769"/>
  <c r="B109" i="39769"/>
  <c r="B108" i="39769"/>
  <c r="B107" i="39769"/>
  <c r="B106" i="39769"/>
  <c r="O93" i="39769"/>
  <c r="O92" i="39769"/>
  <c r="O91" i="39769"/>
  <c r="O90" i="39769"/>
  <c r="O89" i="39769"/>
  <c r="O88" i="39769"/>
  <c r="O87" i="39769"/>
  <c r="O86" i="39769"/>
  <c r="O85" i="39769"/>
  <c r="N84" i="39769"/>
  <c r="M84" i="39769"/>
  <c r="L84" i="39769"/>
  <c r="K84" i="39769"/>
  <c r="J84" i="39769"/>
  <c r="I84" i="39769"/>
  <c r="H84" i="39769"/>
  <c r="G84" i="39769"/>
  <c r="F84" i="39769"/>
  <c r="E84" i="39769"/>
  <c r="D84" i="39769"/>
  <c r="C84" i="39769"/>
  <c r="O82" i="39769"/>
  <c r="O81" i="39769"/>
  <c r="N80" i="39769"/>
  <c r="M80" i="39769"/>
  <c r="L80" i="39769"/>
  <c r="K80" i="39769"/>
  <c r="J80" i="39769"/>
  <c r="I80" i="39769"/>
  <c r="H80" i="39769"/>
  <c r="G80" i="39769"/>
  <c r="F80" i="39769"/>
  <c r="E80" i="39769"/>
  <c r="D80" i="39769"/>
  <c r="C80" i="39769"/>
  <c r="O78" i="39769"/>
  <c r="O77" i="39769"/>
  <c r="N76" i="39769"/>
  <c r="M76" i="39769"/>
  <c r="M65" i="39769" s="1"/>
  <c r="L76" i="39769"/>
  <c r="L65" i="39769" s="1"/>
  <c r="K76" i="39769"/>
  <c r="K65" i="39769" s="1"/>
  <c r="J76" i="39769"/>
  <c r="I76" i="39769"/>
  <c r="I65" i="39769" s="1"/>
  <c r="H76" i="39769"/>
  <c r="H65" i="39769" s="1"/>
  <c r="G76" i="39769"/>
  <c r="G65" i="39769" s="1"/>
  <c r="F76" i="39769"/>
  <c r="E76" i="39769"/>
  <c r="E65" i="39769" s="1"/>
  <c r="D76" i="39769"/>
  <c r="D65" i="39769" s="1"/>
  <c r="C76" i="39769"/>
  <c r="O75" i="39769"/>
  <c r="O74" i="39769"/>
  <c r="O73" i="39769"/>
  <c r="O72" i="39769"/>
  <c r="O71" i="39769"/>
  <c r="O70" i="39769"/>
  <c r="O69" i="39769"/>
  <c r="O68" i="39769"/>
  <c r="O67" i="39769"/>
  <c r="O66" i="39769"/>
  <c r="N65" i="39769"/>
  <c r="J65" i="39769"/>
  <c r="F65" i="39769"/>
  <c r="O63" i="39769"/>
  <c r="O62" i="39769"/>
  <c r="O61" i="39769"/>
  <c r="O60" i="39769"/>
  <c r="O59" i="39769"/>
  <c r="O58" i="39769"/>
  <c r="O57" i="39769"/>
  <c r="O56" i="39769"/>
  <c r="N55" i="39769"/>
  <c r="M55" i="39769"/>
  <c r="L55" i="39769"/>
  <c r="K55" i="39769"/>
  <c r="J55" i="39769"/>
  <c r="I55" i="39769"/>
  <c r="H55" i="39769"/>
  <c r="G55" i="39769"/>
  <c r="F55" i="39769"/>
  <c r="E55" i="39769"/>
  <c r="D55" i="39769"/>
  <c r="C55" i="39769"/>
  <c r="O53" i="39769"/>
  <c r="O52" i="39769"/>
  <c r="O51" i="39769"/>
  <c r="O50" i="39769"/>
  <c r="O49" i="39769"/>
  <c r="O48" i="39769"/>
  <c r="O47" i="39769"/>
  <c r="O46" i="39769"/>
  <c r="O45" i="39769"/>
  <c r="O44" i="39769"/>
  <c r="N43" i="39769"/>
  <c r="M43" i="39769"/>
  <c r="L43" i="39769"/>
  <c r="K43" i="39769"/>
  <c r="J43" i="39769"/>
  <c r="I43" i="39769"/>
  <c r="H43" i="39769"/>
  <c r="G43" i="39769"/>
  <c r="F43" i="39769"/>
  <c r="E43" i="39769"/>
  <c r="D43" i="39769"/>
  <c r="C43" i="39769"/>
  <c r="O41" i="39769"/>
  <c r="O40" i="39769"/>
  <c r="O39" i="39769"/>
  <c r="O38" i="39769"/>
  <c r="O37" i="39769"/>
  <c r="N36" i="39769"/>
  <c r="M36" i="39769"/>
  <c r="L36" i="39769"/>
  <c r="K36" i="39769"/>
  <c r="J36" i="39769"/>
  <c r="I36" i="39769"/>
  <c r="H36" i="39769"/>
  <c r="G36" i="39769"/>
  <c r="F36" i="39769"/>
  <c r="E36" i="39769"/>
  <c r="D36" i="39769"/>
  <c r="C36" i="39769"/>
  <c r="O36" i="39769" s="1"/>
  <c r="C109" i="39769" s="1"/>
  <c r="O34" i="39769"/>
  <c r="O33" i="39769"/>
  <c r="O32" i="39769"/>
  <c r="O31" i="39769"/>
  <c r="O30" i="39769"/>
  <c r="N29" i="39769"/>
  <c r="M29" i="39769"/>
  <c r="L29" i="39769"/>
  <c r="K29" i="39769"/>
  <c r="J29" i="39769"/>
  <c r="I29" i="39769"/>
  <c r="H29" i="39769"/>
  <c r="G29" i="39769"/>
  <c r="F29" i="39769"/>
  <c r="E29" i="39769"/>
  <c r="D29" i="39769"/>
  <c r="C29" i="39769"/>
  <c r="O27" i="39769"/>
  <c r="O26" i="39769"/>
  <c r="O25" i="39769"/>
  <c r="O24" i="39769"/>
  <c r="O23" i="39769"/>
  <c r="O22" i="39769"/>
  <c r="O21" i="39769"/>
  <c r="O20" i="39769"/>
  <c r="O19" i="39769"/>
  <c r="O18" i="39769"/>
  <c r="O17" i="39769"/>
  <c r="O15" i="39769" s="1"/>
  <c r="C107" i="39769" s="1"/>
  <c r="O16" i="39769"/>
  <c r="N15" i="39769"/>
  <c r="M15" i="39769"/>
  <c r="M98" i="39769" s="1"/>
  <c r="L15" i="39769"/>
  <c r="K15" i="39769"/>
  <c r="J15" i="39769"/>
  <c r="I15" i="39769"/>
  <c r="I98" i="39769" s="1"/>
  <c r="H15" i="39769"/>
  <c r="G15" i="39769"/>
  <c r="F15" i="39769"/>
  <c r="E15" i="39769"/>
  <c r="E98" i="39769" s="1"/>
  <c r="D15" i="39769"/>
  <c r="C15" i="39769"/>
  <c r="O13" i="39769"/>
  <c r="O12" i="39769"/>
  <c r="O11" i="39769"/>
  <c r="O10" i="39769"/>
  <c r="O9" i="39769"/>
  <c r="O8" i="39769"/>
  <c r="O7" i="39769"/>
  <c r="O6" i="39769"/>
  <c r="O5" i="39769"/>
  <c r="N4" i="39769"/>
  <c r="N97" i="39769" s="1"/>
  <c r="M4" i="39769"/>
  <c r="M97" i="39769" s="1"/>
  <c r="L4" i="39769"/>
  <c r="L97" i="39769" s="1"/>
  <c r="K4" i="39769"/>
  <c r="K97" i="39769" s="1"/>
  <c r="J4" i="39769"/>
  <c r="J97" i="39769" s="1"/>
  <c r="I4" i="39769"/>
  <c r="I97" i="39769" s="1"/>
  <c r="H4" i="39769"/>
  <c r="H97" i="39769" s="1"/>
  <c r="G4" i="39769"/>
  <c r="G97" i="39769" s="1"/>
  <c r="F4" i="39769"/>
  <c r="F97" i="39769" s="1"/>
  <c r="E4" i="39769"/>
  <c r="E97" i="39769" s="1"/>
  <c r="D4" i="39769"/>
  <c r="D97" i="39769" s="1"/>
  <c r="C4" i="39769"/>
  <c r="C97" i="39769" s="1"/>
  <c r="B114" i="39768"/>
  <c r="B112" i="39768"/>
  <c r="B111" i="39768"/>
  <c r="B110" i="39768"/>
  <c r="B109" i="39768"/>
  <c r="B108" i="39768"/>
  <c r="B107" i="39768"/>
  <c r="B106" i="39768"/>
  <c r="O93" i="39768"/>
  <c r="O92" i="39768"/>
  <c r="O91" i="39768"/>
  <c r="O90" i="39768"/>
  <c r="O89" i="39768"/>
  <c r="O88" i="39768"/>
  <c r="O87" i="39768"/>
  <c r="O86" i="39768"/>
  <c r="O85" i="39768"/>
  <c r="N84" i="39768"/>
  <c r="M84" i="39768"/>
  <c r="L84" i="39768"/>
  <c r="K84" i="39768"/>
  <c r="J84" i="39768"/>
  <c r="I84" i="39768"/>
  <c r="H84" i="39768"/>
  <c r="G84" i="39768"/>
  <c r="F84" i="39768"/>
  <c r="E84" i="39768"/>
  <c r="D84" i="39768"/>
  <c r="C84" i="39768"/>
  <c r="O82" i="39768"/>
  <c r="O81" i="39768"/>
  <c r="N80" i="39768"/>
  <c r="M80" i="39768"/>
  <c r="L80" i="39768"/>
  <c r="K80" i="39768"/>
  <c r="J80" i="39768"/>
  <c r="I80" i="39768"/>
  <c r="H80" i="39768"/>
  <c r="G80" i="39768"/>
  <c r="F80" i="39768"/>
  <c r="E80" i="39768"/>
  <c r="D80" i="39768"/>
  <c r="C80" i="39768"/>
  <c r="O78" i="39768"/>
  <c r="O77" i="39768"/>
  <c r="N76" i="39768"/>
  <c r="N65" i="39768" s="1"/>
  <c r="M76" i="39768"/>
  <c r="M65" i="39768" s="1"/>
  <c r="L76" i="39768"/>
  <c r="K76" i="39768"/>
  <c r="K65" i="39768" s="1"/>
  <c r="J76" i="39768"/>
  <c r="I76" i="39768"/>
  <c r="I65" i="39768" s="1"/>
  <c r="H76" i="39768"/>
  <c r="G76" i="39768"/>
  <c r="G65" i="39768" s="1"/>
  <c r="F76" i="39768"/>
  <c r="F65" i="39768" s="1"/>
  <c r="E76" i="39768"/>
  <c r="E65" i="39768" s="1"/>
  <c r="D76" i="39768"/>
  <c r="C76" i="39768"/>
  <c r="O75" i="39768"/>
  <c r="O74" i="39768"/>
  <c r="O73" i="39768"/>
  <c r="O72" i="39768"/>
  <c r="O71" i="39768"/>
  <c r="O70" i="39768"/>
  <c r="O69" i="39768"/>
  <c r="O68" i="39768"/>
  <c r="O67" i="39768"/>
  <c r="O66" i="39768"/>
  <c r="L65" i="39768"/>
  <c r="J65" i="39768"/>
  <c r="H65" i="39768"/>
  <c r="D65" i="39768"/>
  <c r="O63" i="39768"/>
  <c r="O62" i="39768"/>
  <c r="O61" i="39768"/>
  <c r="O60" i="39768"/>
  <c r="O59" i="39768"/>
  <c r="O58" i="39768"/>
  <c r="O57" i="39768"/>
  <c r="O56" i="39768"/>
  <c r="N55" i="39768"/>
  <c r="M55" i="39768"/>
  <c r="L55" i="39768"/>
  <c r="K55" i="39768"/>
  <c r="J55" i="39768"/>
  <c r="I55" i="39768"/>
  <c r="H55" i="39768"/>
  <c r="G55" i="39768"/>
  <c r="F55" i="39768"/>
  <c r="E55" i="39768"/>
  <c r="D55" i="39768"/>
  <c r="C55" i="39768"/>
  <c r="O53" i="39768"/>
  <c r="O52" i="39768"/>
  <c r="O51" i="39768"/>
  <c r="O50" i="39768"/>
  <c r="O49" i="39768"/>
  <c r="O48" i="39768"/>
  <c r="O47" i="39768"/>
  <c r="O46" i="39768"/>
  <c r="O45" i="39768"/>
  <c r="O44" i="39768"/>
  <c r="N43" i="39768"/>
  <c r="M43" i="39768"/>
  <c r="L43" i="39768"/>
  <c r="K43" i="39768"/>
  <c r="J43" i="39768"/>
  <c r="I43" i="39768"/>
  <c r="H43" i="39768"/>
  <c r="G43" i="39768"/>
  <c r="F43" i="39768"/>
  <c r="E43" i="39768"/>
  <c r="D43" i="39768"/>
  <c r="C43" i="39768"/>
  <c r="O41" i="39768"/>
  <c r="O40" i="39768"/>
  <c r="O39" i="39768"/>
  <c r="O38" i="39768"/>
  <c r="O37" i="39768"/>
  <c r="N36" i="39768"/>
  <c r="M36" i="39768"/>
  <c r="L36" i="39768"/>
  <c r="K36" i="39768"/>
  <c r="J36" i="39768"/>
  <c r="I36" i="39768"/>
  <c r="H36" i="39768"/>
  <c r="G36" i="39768"/>
  <c r="F36" i="39768"/>
  <c r="E36" i="39768"/>
  <c r="D36" i="39768"/>
  <c r="C36" i="39768"/>
  <c r="O34" i="39768"/>
  <c r="O33" i="39768"/>
  <c r="O32" i="39768"/>
  <c r="O31" i="39768"/>
  <c r="O30" i="39768"/>
  <c r="N29" i="39768"/>
  <c r="M29" i="39768"/>
  <c r="L29" i="39768"/>
  <c r="K29" i="39768"/>
  <c r="J29" i="39768"/>
  <c r="I29" i="39768"/>
  <c r="H29" i="39768"/>
  <c r="G29" i="39768"/>
  <c r="F29" i="39768"/>
  <c r="E29" i="39768"/>
  <c r="D29" i="39768"/>
  <c r="C29" i="39768"/>
  <c r="O27" i="39768"/>
  <c r="O26" i="39768"/>
  <c r="O25" i="39768"/>
  <c r="O24" i="39768"/>
  <c r="O23" i="39768"/>
  <c r="O22" i="39768"/>
  <c r="O21" i="39768"/>
  <c r="O20" i="39768"/>
  <c r="O19" i="39768"/>
  <c r="O18" i="39768"/>
  <c r="O17" i="39768"/>
  <c r="O16" i="39768"/>
  <c r="N15" i="39768"/>
  <c r="M15" i="39768"/>
  <c r="L15" i="39768"/>
  <c r="K15" i="39768"/>
  <c r="K98" i="39768" s="1"/>
  <c r="J15" i="39768"/>
  <c r="J98" i="39768" s="1"/>
  <c r="I15" i="39768"/>
  <c r="H15" i="39768"/>
  <c r="G15" i="39768"/>
  <c r="G98" i="39768" s="1"/>
  <c r="F15" i="39768"/>
  <c r="E15" i="39768"/>
  <c r="D15" i="39768"/>
  <c r="C15" i="39768"/>
  <c r="O13" i="39768"/>
  <c r="O12" i="39768"/>
  <c r="O11" i="39768"/>
  <c r="O10" i="39768"/>
  <c r="O9" i="39768"/>
  <c r="O8" i="39768"/>
  <c r="O7" i="39768"/>
  <c r="O6" i="39768"/>
  <c r="O5" i="39768"/>
  <c r="N4" i="39768"/>
  <c r="N97" i="39768" s="1"/>
  <c r="M4" i="39768"/>
  <c r="M97" i="39768" s="1"/>
  <c r="L4" i="39768"/>
  <c r="L97" i="39768" s="1"/>
  <c r="K4" i="39768"/>
  <c r="K97" i="39768" s="1"/>
  <c r="J4" i="39768"/>
  <c r="J97" i="39768" s="1"/>
  <c r="I4" i="39768"/>
  <c r="I97" i="39768" s="1"/>
  <c r="H4" i="39768"/>
  <c r="H97" i="39768" s="1"/>
  <c r="G4" i="39768"/>
  <c r="G97" i="39768" s="1"/>
  <c r="F4" i="39768"/>
  <c r="F97" i="39768" s="1"/>
  <c r="E4" i="39768"/>
  <c r="E97" i="39768" s="1"/>
  <c r="D4" i="39768"/>
  <c r="D97" i="39768" s="1"/>
  <c r="C4" i="39768"/>
  <c r="C97" i="39768" s="1"/>
  <c r="O16" i="39764"/>
  <c r="O12" i="39764"/>
  <c r="H98" i="39769" l="1"/>
  <c r="L99" i="39768"/>
  <c r="O29" i="39768"/>
  <c r="C108" i="39768" s="1"/>
  <c r="O55" i="39768"/>
  <c r="C111" i="39768" s="1"/>
  <c r="O76" i="39768"/>
  <c r="O84" i="39768"/>
  <c r="C114" i="39768" s="1"/>
  <c r="O43" i="39769"/>
  <c r="C110" i="39769" s="1"/>
  <c r="O80" i="39769"/>
  <c r="C113" i="39769" s="1"/>
  <c r="N98" i="39768"/>
  <c r="D98" i="39769"/>
  <c r="L98" i="39769"/>
  <c r="L99" i="39769" s="1"/>
  <c r="D98" i="39768"/>
  <c r="D99" i="39768" s="1"/>
  <c r="H98" i="39768"/>
  <c r="H99" i="39768" s="1"/>
  <c r="L98" i="39768"/>
  <c r="O15" i="39768"/>
  <c r="C107" i="39768" s="1"/>
  <c r="O36" i="39768"/>
  <c r="C109" i="39768" s="1"/>
  <c r="F98" i="39769"/>
  <c r="F99" i="39769" s="1"/>
  <c r="J98" i="39769"/>
  <c r="J99" i="39769" s="1"/>
  <c r="N98" i="39769"/>
  <c r="N99" i="39769" s="1"/>
  <c r="D98" i="39770"/>
  <c r="H98" i="39770"/>
  <c r="L98" i="39770"/>
  <c r="O29" i="39770"/>
  <c r="C108" i="39770" s="1"/>
  <c r="O55" i="39770"/>
  <c r="C111" i="39770" s="1"/>
  <c r="O76" i="39770"/>
  <c r="O84" i="39770"/>
  <c r="C114" i="39770" s="1"/>
  <c r="F98" i="39768"/>
  <c r="F99" i="39768" s="1"/>
  <c r="J99" i="39768"/>
  <c r="N99" i="39768"/>
  <c r="E98" i="39768"/>
  <c r="E99" i="39768" s="1"/>
  <c r="I98" i="39768"/>
  <c r="M98" i="39768"/>
  <c r="O43" i="39768"/>
  <c r="C110" i="39768" s="1"/>
  <c r="O80" i="39768"/>
  <c r="C113" i="39768" s="1"/>
  <c r="D99" i="39769"/>
  <c r="H99" i="39769"/>
  <c r="G98" i="39769"/>
  <c r="G99" i="39769" s="1"/>
  <c r="K98" i="39769"/>
  <c r="O29" i="39769"/>
  <c r="C108" i="39769" s="1"/>
  <c r="O55" i="39769"/>
  <c r="C111" i="39769" s="1"/>
  <c r="O76" i="39769"/>
  <c r="O84" i="39769"/>
  <c r="C114" i="39769" s="1"/>
  <c r="O36" i="39770"/>
  <c r="C109" i="39770" s="1"/>
  <c r="F99" i="39770"/>
  <c r="J99" i="39770"/>
  <c r="N99" i="39770"/>
  <c r="E98" i="39770"/>
  <c r="E99" i="39770" s="1"/>
  <c r="I98" i="39770"/>
  <c r="I99" i="39770" s="1"/>
  <c r="M98" i="39770"/>
  <c r="O97" i="39770"/>
  <c r="D99" i="39770"/>
  <c r="H99" i="39770"/>
  <c r="L99" i="39770"/>
  <c r="G98" i="39770"/>
  <c r="G99" i="39770" s="1"/>
  <c r="K98" i="39770"/>
  <c r="K99" i="39770" s="1"/>
  <c r="M99" i="39770"/>
  <c r="C65" i="39770"/>
  <c r="O65" i="39770" s="1"/>
  <c r="C112" i="39770" s="1"/>
  <c r="O4" i="39770"/>
  <c r="C106" i="39770" s="1"/>
  <c r="E99" i="39769"/>
  <c r="I99" i="39769"/>
  <c r="M99" i="39769"/>
  <c r="O97" i="39769"/>
  <c r="K99" i="39769"/>
  <c r="C65" i="39769"/>
  <c r="O65" i="39769" s="1"/>
  <c r="C112" i="39769" s="1"/>
  <c r="O4" i="39769"/>
  <c r="C106" i="39769" s="1"/>
  <c r="I99" i="39768"/>
  <c r="M99" i="39768"/>
  <c r="O97" i="39768"/>
  <c r="G99" i="39768"/>
  <c r="K99" i="39768"/>
  <c r="C65" i="39768"/>
  <c r="O65" i="39768" s="1"/>
  <c r="C112" i="39768" s="1"/>
  <c r="O4" i="39768"/>
  <c r="C106" i="39768" s="1"/>
  <c r="C98" i="39770" l="1"/>
  <c r="C98" i="39769"/>
  <c r="C98" i="39768"/>
  <c r="O98" i="39770" l="1"/>
  <c r="C99" i="39770"/>
  <c r="O98" i="39769"/>
  <c r="C99" i="39769"/>
  <c r="O98" i="39768"/>
  <c r="C99" i="39768"/>
  <c r="O99" i="39770" l="1"/>
  <c r="O99" i="39769"/>
  <c r="O99" i="39768"/>
  <c r="B117" i="39764" l="1"/>
  <c r="B114" i="39764"/>
  <c r="B113" i="39764"/>
  <c r="B112" i="39764"/>
  <c r="B111" i="39764"/>
  <c r="B110" i="39764"/>
  <c r="B109" i="39764"/>
  <c r="B108" i="39764"/>
  <c r="O95" i="39764"/>
  <c r="O94" i="39764"/>
  <c r="O93" i="39764"/>
  <c r="O92" i="39764"/>
  <c r="O91" i="39764"/>
  <c r="O90" i="39764"/>
  <c r="O89" i="39764"/>
  <c r="O88" i="39764"/>
  <c r="O87" i="39764"/>
  <c r="N86" i="39764"/>
  <c r="M86" i="39764"/>
  <c r="L86" i="39764"/>
  <c r="K86" i="39764"/>
  <c r="J86" i="39764"/>
  <c r="I86" i="39764"/>
  <c r="H86" i="39764"/>
  <c r="G86" i="39764"/>
  <c r="F86" i="39764"/>
  <c r="E86" i="39764"/>
  <c r="D86" i="39764"/>
  <c r="C86" i="39764"/>
  <c r="O84" i="39764"/>
  <c r="O83" i="39764"/>
  <c r="N82" i="39764"/>
  <c r="M82" i="39764"/>
  <c r="L82" i="39764"/>
  <c r="K82" i="39764"/>
  <c r="J82" i="39764"/>
  <c r="I82" i="39764"/>
  <c r="H82" i="39764"/>
  <c r="G82" i="39764"/>
  <c r="F82" i="39764"/>
  <c r="E82" i="39764"/>
  <c r="D82" i="39764"/>
  <c r="C82" i="39764"/>
  <c r="O76" i="39764"/>
  <c r="O75" i="39764"/>
  <c r="O74" i="39764"/>
  <c r="O73" i="39764"/>
  <c r="O72" i="39764"/>
  <c r="O71" i="39764"/>
  <c r="O70" i="39764"/>
  <c r="O69" i="39764"/>
  <c r="O68" i="39764"/>
  <c r="O67" i="39764"/>
  <c r="O66" i="39764"/>
  <c r="O63" i="39764"/>
  <c r="O62" i="39764"/>
  <c r="O61" i="39764"/>
  <c r="G55" i="39764"/>
  <c r="F55" i="39764"/>
  <c r="C55" i="39764"/>
  <c r="O59" i="39764"/>
  <c r="O58" i="39764"/>
  <c r="O57" i="39764"/>
  <c r="O56" i="39764"/>
  <c r="N55" i="39764"/>
  <c r="M55" i="39764"/>
  <c r="L55" i="39764"/>
  <c r="K55" i="39764"/>
  <c r="J55" i="39764"/>
  <c r="I55" i="39764"/>
  <c r="H55" i="39764"/>
  <c r="E55" i="39764"/>
  <c r="D55" i="39764"/>
  <c r="O53" i="39764"/>
  <c r="O52" i="39764"/>
  <c r="O51" i="39764"/>
  <c r="O50" i="39764"/>
  <c r="O49" i="39764"/>
  <c r="O48" i="39764"/>
  <c r="O47" i="39764"/>
  <c r="O46" i="39764"/>
  <c r="O45" i="39764"/>
  <c r="O44" i="39764"/>
  <c r="N43" i="39764"/>
  <c r="M43" i="39764"/>
  <c r="L43" i="39764"/>
  <c r="K43" i="39764"/>
  <c r="J43" i="39764"/>
  <c r="I43" i="39764"/>
  <c r="H43" i="39764"/>
  <c r="G43" i="39764"/>
  <c r="F43" i="39764"/>
  <c r="E43" i="39764"/>
  <c r="D43" i="39764"/>
  <c r="C43" i="39764"/>
  <c r="O41" i="39764"/>
  <c r="O40" i="39764"/>
  <c r="O39" i="39764"/>
  <c r="O38" i="39764"/>
  <c r="O37" i="39764"/>
  <c r="N36" i="39764"/>
  <c r="M36" i="39764"/>
  <c r="L36" i="39764"/>
  <c r="K36" i="39764"/>
  <c r="J36" i="39764"/>
  <c r="I36" i="39764"/>
  <c r="H36" i="39764"/>
  <c r="G36" i="39764"/>
  <c r="F36" i="39764"/>
  <c r="E36" i="39764"/>
  <c r="D36" i="39764"/>
  <c r="C36" i="39764"/>
  <c r="O34" i="39764"/>
  <c r="O33" i="39764"/>
  <c r="O32" i="39764"/>
  <c r="O31" i="39764"/>
  <c r="O30" i="39764"/>
  <c r="N29" i="39764"/>
  <c r="M29" i="39764"/>
  <c r="L29" i="39764"/>
  <c r="K29" i="39764"/>
  <c r="J29" i="39764"/>
  <c r="I29" i="39764"/>
  <c r="H29" i="39764"/>
  <c r="G29" i="39764"/>
  <c r="F29" i="39764"/>
  <c r="E29" i="39764"/>
  <c r="D29" i="39764"/>
  <c r="C29" i="39764"/>
  <c r="O27" i="39764"/>
  <c r="O26" i="39764"/>
  <c r="K15" i="39764"/>
  <c r="G15" i="39764"/>
  <c r="O25" i="39764"/>
  <c r="O24" i="39764"/>
  <c r="O23" i="39764"/>
  <c r="O22" i="39764"/>
  <c r="O21" i="39764"/>
  <c r="O20" i="39764"/>
  <c r="O19" i="39764"/>
  <c r="O18" i="39764"/>
  <c r="O17" i="39764"/>
  <c r="C15" i="39764"/>
  <c r="N15" i="39764"/>
  <c r="M15" i="39764"/>
  <c r="L15" i="39764"/>
  <c r="J15" i="39764"/>
  <c r="I15" i="39764"/>
  <c r="H15" i="39764"/>
  <c r="F15" i="39764"/>
  <c r="E15" i="39764"/>
  <c r="D15" i="39764"/>
  <c r="O13" i="39764"/>
  <c r="O11" i="39764"/>
  <c r="O10" i="39764"/>
  <c r="O9" i="39764"/>
  <c r="O8" i="39764"/>
  <c r="O7" i="39764"/>
  <c r="O6" i="39764"/>
  <c r="O5" i="39764"/>
  <c r="N4" i="39764"/>
  <c r="N99" i="39764" s="1"/>
  <c r="M4" i="39764"/>
  <c r="M99" i="39764" s="1"/>
  <c r="L4" i="39764"/>
  <c r="L99" i="39764" s="1"/>
  <c r="K4" i="39764"/>
  <c r="K99" i="39764" s="1"/>
  <c r="J4" i="39764"/>
  <c r="J99" i="39764" s="1"/>
  <c r="I4" i="39764"/>
  <c r="I99" i="39764" s="1"/>
  <c r="H4" i="39764"/>
  <c r="H99" i="39764" s="1"/>
  <c r="G4" i="39764"/>
  <c r="G99" i="39764" s="1"/>
  <c r="F4" i="39764"/>
  <c r="F99" i="39764" s="1"/>
  <c r="E4" i="39764"/>
  <c r="E99" i="39764" s="1"/>
  <c r="D4" i="39764"/>
  <c r="D99" i="39764" s="1"/>
  <c r="C4" i="39764"/>
  <c r="C99" i="39764" s="1"/>
  <c r="O82" i="39764" l="1"/>
  <c r="C116" i="39764" s="1"/>
  <c r="N65" i="39764"/>
  <c r="N100" i="39764" s="1"/>
  <c r="L65" i="39764"/>
  <c r="M65" i="39764"/>
  <c r="J65" i="39764"/>
  <c r="J100" i="39764" s="1"/>
  <c r="D65" i="39764"/>
  <c r="D100" i="39764" s="1"/>
  <c r="H65" i="39764"/>
  <c r="H100" i="39764" s="1"/>
  <c r="E65" i="39764"/>
  <c r="I65" i="39764"/>
  <c r="I100" i="39764" s="1"/>
  <c r="O43" i="39764"/>
  <c r="C112" i="39764" s="1"/>
  <c r="O29" i="39764"/>
  <c r="C110" i="39764" s="1"/>
  <c r="O86" i="39764"/>
  <c r="C117" i="39764" s="1"/>
  <c r="O36" i="39764"/>
  <c r="C111" i="39764" s="1"/>
  <c r="O55" i="39764"/>
  <c r="C113" i="39764" s="1"/>
  <c r="G65" i="39764"/>
  <c r="K65" i="39764"/>
  <c r="O4" i="39764"/>
  <c r="C108" i="39764" s="1"/>
  <c r="O15" i="39764"/>
  <c r="C109" i="39764" s="1"/>
  <c r="O60" i="39764"/>
  <c r="F65" i="39764"/>
  <c r="C65" i="39764"/>
  <c r="M100" i="39764" l="1"/>
  <c r="M101" i="39764" s="1"/>
  <c r="C100" i="39764"/>
  <c r="C101" i="39764" s="1"/>
  <c r="H101" i="39764"/>
  <c r="D101" i="39764"/>
  <c r="N101" i="39764"/>
  <c r="E100" i="39764"/>
  <c r="E101" i="39764" s="1"/>
  <c r="K100" i="39764"/>
  <c r="K101" i="39764" s="1"/>
  <c r="I101" i="39764"/>
  <c r="J101" i="39764"/>
  <c r="L100" i="39764"/>
  <c r="L101" i="39764" s="1"/>
  <c r="G100" i="39764"/>
  <c r="G101" i="39764" s="1"/>
  <c r="F100" i="39764"/>
  <c r="F101" i="39764" s="1"/>
  <c r="O99" i="39764"/>
  <c r="O65" i="39764"/>
  <c r="C114" i="39764" s="1"/>
  <c r="O100" i="39764" l="1"/>
  <c r="O101" i="39764"/>
  <c r="C103" i="39764" l="1"/>
  <c r="D102" i="39764" l="1"/>
  <c r="D103" i="39764" s="1"/>
  <c r="E102" i="39764" l="1"/>
  <c r="E103" i="39764" s="1"/>
  <c r="F102" i="39764" s="1"/>
  <c r="F103" i="39764" s="1"/>
  <c r="G102" i="39764" s="1"/>
  <c r="G103" i="39764" s="1"/>
  <c r="K24" i="6"/>
  <c r="Z88" i="6"/>
  <c r="AE74" i="6" s="1"/>
  <c r="AE75" i="6" s="1"/>
  <c r="Z75" i="6"/>
  <c r="H102" i="39764" l="1"/>
  <c r="H103" i="39764" s="1"/>
  <c r="AE76" i="6"/>
  <c r="AF76" i="6" s="1"/>
  <c r="Q31" i="6" s="1"/>
  <c r="AF75" i="6"/>
  <c r="I31" i="6" s="1"/>
  <c r="AF74" i="6"/>
  <c r="A31" i="6" s="1"/>
  <c r="B31" i="6" s="1"/>
  <c r="C31" i="6" s="1"/>
  <c r="D31" i="6" s="1"/>
  <c r="E31" i="6" s="1"/>
  <c r="F31" i="6" s="1"/>
  <c r="G31" i="6" s="1"/>
  <c r="A32" i="6" s="1"/>
  <c r="B32" i="6" s="1"/>
  <c r="C32" i="6" s="1"/>
  <c r="D32" i="6" s="1"/>
  <c r="E32" i="6" s="1"/>
  <c r="F32" i="6" s="1"/>
  <c r="G32" i="6" s="1"/>
  <c r="A33" i="6" s="1"/>
  <c r="B33" i="6" s="1"/>
  <c r="C33" i="6" s="1"/>
  <c r="D33" i="6" s="1"/>
  <c r="E33" i="6" s="1"/>
  <c r="F33" i="6" s="1"/>
  <c r="G33" i="6" s="1"/>
  <c r="A34" i="6" s="1"/>
  <c r="B34" i="6" s="1"/>
  <c r="C34" i="6" s="1"/>
  <c r="D34" i="6" s="1"/>
  <c r="E34" i="6" s="1"/>
  <c r="F34" i="6" s="1"/>
  <c r="G34" i="6" s="1"/>
  <c r="A35" i="6" s="1"/>
  <c r="I102" i="39764" l="1"/>
  <c r="I103" i="39764" s="1"/>
  <c r="R31" i="6"/>
  <c r="S31" i="6" s="1"/>
  <c r="T31" i="6" s="1"/>
  <c r="U31" i="6" s="1"/>
  <c r="V31" i="6" s="1"/>
  <c r="W31" i="6" s="1"/>
  <c r="Q32" i="6" s="1"/>
  <c r="R32" i="6" s="1"/>
  <c r="S32" i="6" s="1"/>
  <c r="T32" i="6" s="1"/>
  <c r="U32" i="6" s="1"/>
  <c r="V32" i="6" s="1"/>
  <c r="W32" i="6" s="1"/>
  <c r="Q33" i="6" s="1"/>
  <c r="R33" i="6" s="1"/>
  <c r="S33" i="6" s="1"/>
  <c r="T33" i="6" s="1"/>
  <c r="U33" i="6" s="1"/>
  <c r="V33" i="6" s="1"/>
  <c r="W33" i="6" s="1"/>
  <c r="Q34" i="6" s="1"/>
  <c r="R34" i="6" s="1"/>
  <c r="S34" i="6" s="1"/>
  <c r="T34" i="6" s="1"/>
  <c r="U34" i="6" s="1"/>
  <c r="V34" i="6" s="1"/>
  <c r="W34" i="6" s="1"/>
  <c r="Q35" i="6" s="1"/>
  <c r="R35" i="6" s="1"/>
  <c r="S35" i="6" s="1"/>
  <c r="T35" i="6" s="1"/>
  <c r="U35" i="6" s="1"/>
  <c r="V35" i="6" s="1"/>
  <c r="W35" i="6" s="1"/>
  <c r="Q36" i="6" s="1"/>
  <c r="AE77" i="6"/>
  <c r="AF77" i="6" s="1"/>
  <c r="A41" i="6" s="1"/>
  <c r="B41" i="6" s="1"/>
  <c r="C41" i="6" s="1"/>
  <c r="D41" i="6" s="1"/>
  <c r="E41" i="6" s="1"/>
  <c r="F41" i="6" s="1"/>
  <c r="G41" i="6" s="1"/>
  <c r="A42" i="6" s="1"/>
  <c r="B42" i="6" s="1"/>
  <c r="C42" i="6" s="1"/>
  <c r="D42" i="6" s="1"/>
  <c r="E42" i="6" s="1"/>
  <c r="F42" i="6" s="1"/>
  <c r="G42" i="6" s="1"/>
  <c r="A43" i="6" s="1"/>
  <c r="B43" i="6" s="1"/>
  <c r="C43" i="6" s="1"/>
  <c r="D43" i="6" s="1"/>
  <c r="E43" i="6" s="1"/>
  <c r="F43" i="6" s="1"/>
  <c r="G43" i="6" s="1"/>
  <c r="A44" i="6" s="1"/>
  <c r="B44" i="6" s="1"/>
  <c r="C44" i="6" s="1"/>
  <c r="D44" i="6" s="1"/>
  <c r="E44" i="6" s="1"/>
  <c r="F44" i="6" s="1"/>
  <c r="G44" i="6" s="1"/>
  <c r="A45" i="6" s="1"/>
  <c r="J31" i="6"/>
  <c r="K31" i="6" s="1"/>
  <c r="L31" i="6" s="1"/>
  <c r="M31" i="6" s="1"/>
  <c r="N31" i="6" s="1"/>
  <c r="O31" i="6" s="1"/>
  <c r="I32" i="6" s="1"/>
  <c r="J32" i="6" s="1"/>
  <c r="K32" i="6" s="1"/>
  <c r="L32" i="6" s="1"/>
  <c r="M32" i="6" s="1"/>
  <c r="N32" i="6" s="1"/>
  <c r="O32" i="6" s="1"/>
  <c r="I33" i="6" s="1"/>
  <c r="J33" i="6" s="1"/>
  <c r="K33" i="6" s="1"/>
  <c r="L33" i="6" s="1"/>
  <c r="M33" i="6" s="1"/>
  <c r="N33" i="6" s="1"/>
  <c r="O33" i="6" s="1"/>
  <c r="I34" i="6" s="1"/>
  <c r="J34" i="6" s="1"/>
  <c r="K34" i="6" s="1"/>
  <c r="L34" i="6" s="1"/>
  <c r="M34" i="6" s="1"/>
  <c r="N34" i="6" s="1"/>
  <c r="O34" i="6" s="1"/>
  <c r="I35" i="6" s="1"/>
  <c r="J35" i="6" s="1"/>
  <c r="K35" i="6" s="1"/>
  <c r="L35" i="6" s="1"/>
  <c r="M35" i="6" s="1"/>
  <c r="N35" i="6" s="1"/>
  <c r="O35" i="6" s="1"/>
  <c r="B35" i="6"/>
  <c r="C35" i="6" s="1"/>
  <c r="D35" i="6" s="1"/>
  <c r="E35" i="6" s="1"/>
  <c r="F35" i="6" s="1"/>
  <c r="G35" i="6" s="1"/>
  <c r="A36" i="6" s="1"/>
  <c r="J102" i="39764" l="1"/>
  <c r="J103" i="39764" s="1"/>
  <c r="B36" i="6"/>
  <c r="AE78" i="6"/>
  <c r="AF78" i="6" s="1"/>
  <c r="B45" i="6"/>
  <c r="C45" i="6" s="1"/>
  <c r="D45" i="6" s="1"/>
  <c r="E45" i="6" s="1"/>
  <c r="F45" i="6" s="1"/>
  <c r="G45" i="6" s="1"/>
  <c r="A46" i="6" s="1"/>
  <c r="R36" i="6"/>
  <c r="K102" i="39764" l="1"/>
  <c r="K103" i="39764" s="1"/>
  <c r="AE79" i="6"/>
  <c r="AF79" i="6" s="1"/>
  <c r="Q41" i="6" s="1"/>
  <c r="R41" i="6" s="1"/>
  <c r="S41" i="6" s="1"/>
  <c r="T41" i="6" s="1"/>
  <c r="U41" i="6" s="1"/>
  <c r="V41" i="6" s="1"/>
  <c r="W41" i="6" s="1"/>
  <c r="Q42" i="6" s="1"/>
  <c r="R42" i="6" s="1"/>
  <c r="S42" i="6" s="1"/>
  <c r="T42" i="6" s="1"/>
  <c r="U42" i="6" s="1"/>
  <c r="V42" i="6" s="1"/>
  <c r="W42" i="6" s="1"/>
  <c r="Q43" i="6" s="1"/>
  <c r="R43" i="6" s="1"/>
  <c r="S43" i="6" s="1"/>
  <c r="T43" i="6" s="1"/>
  <c r="U43" i="6" s="1"/>
  <c r="V43" i="6" s="1"/>
  <c r="W43" i="6" s="1"/>
  <c r="Q44" i="6" s="1"/>
  <c r="R44" i="6" s="1"/>
  <c r="S44" i="6" s="1"/>
  <c r="T44" i="6" s="1"/>
  <c r="U44" i="6" s="1"/>
  <c r="V44" i="6" s="1"/>
  <c r="W44" i="6" s="1"/>
  <c r="Q45" i="6" s="1"/>
  <c r="I41" i="6"/>
  <c r="J41" i="6" s="1"/>
  <c r="K41" i="6" s="1"/>
  <c r="L41" i="6" s="1"/>
  <c r="M41" i="6" s="1"/>
  <c r="N41" i="6" s="1"/>
  <c r="O41" i="6" s="1"/>
  <c r="I42" i="6" s="1"/>
  <c r="J42" i="6" s="1"/>
  <c r="K42" i="6" s="1"/>
  <c r="L42" i="6" s="1"/>
  <c r="M42" i="6" s="1"/>
  <c r="N42" i="6" s="1"/>
  <c r="O42" i="6" s="1"/>
  <c r="I43" i="6" s="1"/>
  <c r="J43" i="6" s="1"/>
  <c r="K43" i="6" s="1"/>
  <c r="L43" i="6" s="1"/>
  <c r="M43" i="6" s="1"/>
  <c r="N43" i="6" s="1"/>
  <c r="O43" i="6" s="1"/>
  <c r="I44" i="6" s="1"/>
  <c r="J44" i="6" s="1"/>
  <c r="K44" i="6" s="1"/>
  <c r="L44" i="6" s="1"/>
  <c r="M44" i="6" s="1"/>
  <c r="N44" i="6" s="1"/>
  <c r="O44" i="6" s="1"/>
  <c r="I45" i="6" s="1"/>
  <c r="J45" i="6" s="1"/>
  <c r="K45" i="6" s="1"/>
  <c r="L45" i="6" s="1"/>
  <c r="M45" i="6" s="1"/>
  <c r="N45" i="6" s="1"/>
  <c r="O45" i="6" s="1"/>
  <c r="I46" i="6" s="1"/>
  <c r="J46" i="6" s="1"/>
  <c r="B46" i="6"/>
  <c r="L102" i="39764" l="1"/>
  <c r="L103" i="39764" s="1"/>
  <c r="AE80" i="6"/>
  <c r="AE81" i="6" s="1"/>
  <c r="R45" i="6"/>
  <c r="S45" i="6" s="1"/>
  <c r="T45" i="6" s="1"/>
  <c r="U45" i="6" s="1"/>
  <c r="V45" i="6" s="1"/>
  <c r="W45" i="6" s="1"/>
  <c r="Q46" i="6" s="1"/>
  <c r="AF80" i="6"/>
  <c r="A51" i="6" s="1"/>
  <c r="B51" i="6" s="1"/>
  <c r="C51" i="6" s="1"/>
  <c r="D51" i="6" s="1"/>
  <c r="E51" i="6" s="1"/>
  <c r="F51" i="6" s="1"/>
  <c r="G51" i="6" s="1"/>
  <c r="A52" i="6" s="1"/>
  <c r="B52" i="6" s="1"/>
  <c r="C52" i="6" s="1"/>
  <c r="D52" i="6" s="1"/>
  <c r="E52" i="6" s="1"/>
  <c r="F52" i="6" s="1"/>
  <c r="G52" i="6" s="1"/>
  <c r="A53" i="6" s="1"/>
  <c r="B53" i="6" s="1"/>
  <c r="C53" i="6" s="1"/>
  <c r="D53" i="6" s="1"/>
  <c r="E53" i="6" s="1"/>
  <c r="F53" i="6" s="1"/>
  <c r="G53" i="6" s="1"/>
  <c r="A54" i="6" s="1"/>
  <c r="B54" i="6" s="1"/>
  <c r="C54" i="6" s="1"/>
  <c r="D54" i="6" s="1"/>
  <c r="E54" i="6" s="1"/>
  <c r="F54" i="6" s="1"/>
  <c r="G54" i="6" s="1"/>
  <c r="A55" i="6" s="1"/>
  <c r="M102" i="39764" l="1"/>
  <c r="M103" i="39764" s="1"/>
  <c r="AE82" i="6"/>
  <c r="AF81" i="6"/>
  <c r="B55" i="6"/>
  <c r="C55" i="6" s="1"/>
  <c r="D55" i="6" s="1"/>
  <c r="E55" i="6" s="1"/>
  <c r="F55" i="6" s="1"/>
  <c r="G55" i="6" s="1"/>
  <c r="A56" i="6" s="1"/>
  <c r="R46" i="6"/>
  <c r="N102" i="39764" l="1"/>
  <c r="N103" i="39764" s="1"/>
  <c r="AF82" i="6"/>
  <c r="AE83" i="6"/>
  <c r="B56" i="6"/>
  <c r="I51" i="6"/>
  <c r="J51" i="6"/>
  <c r="K51" i="6" s="1"/>
  <c r="L51" i="6" s="1"/>
  <c r="M51" i="6" s="1"/>
  <c r="N51" i="6" s="1"/>
  <c r="O51" i="6" s="1"/>
  <c r="I52" i="6" s="1"/>
  <c r="J52" i="6" s="1"/>
  <c r="K52" i="6" s="1"/>
  <c r="L52" i="6" s="1"/>
  <c r="M52" i="6" s="1"/>
  <c r="N52" i="6" s="1"/>
  <c r="O52" i="6" s="1"/>
  <c r="I53" i="6" s="1"/>
  <c r="J53" i="6" s="1"/>
  <c r="K53" i="6" s="1"/>
  <c r="L53" i="6" s="1"/>
  <c r="M53" i="6" s="1"/>
  <c r="N53" i="6" s="1"/>
  <c r="O53" i="6" s="1"/>
  <c r="I54" i="6" s="1"/>
  <c r="J54" i="6" s="1"/>
  <c r="K54" i="6" s="1"/>
  <c r="L54" i="6" s="1"/>
  <c r="M54" i="6" s="1"/>
  <c r="N54" i="6" s="1"/>
  <c r="O54" i="6" s="1"/>
  <c r="I55" i="6" s="1"/>
  <c r="J55" i="6" s="1"/>
  <c r="K55" i="6" s="1"/>
  <c r="L55" i="6" s="1"/>
  <c r="M55" i="6" s="1"/>
  <c r="N55" i="6" s="1"/>
  <c r="O55" i="6" s="1"/>
  <c r="I56" i="6" s="1"/>
  <c r="J56" i="6" s="1"/>
  <c r="C100" i="39768" l="1"/>
  <c r="C101" i="39768" s="1"/>
  <c r="O103" i="39764"/>
  <c r="Q51" i="6"/>
  <c r="R51" i="6" s="1"/>
  <c r="S51" i="6" s="1"/>
  <c r="T51" i="6" s="1"/>
  <c r="U51" i="6" s="1"/>
  <c r="V51" i="6" s="1"/>
  <c r="W51" i="6" s="1"/>
  <c r="Q52" i="6" s="1"/>
  <c r="R52" i="6" s="1"/>
  <c r="S52" i="6" s="1"/>
  <c r="T52" i="6" s="1"/>
  <c r="U52" i="6" s="1"/>
  <c r="V52" i="6" s="1"/>
  <c r="W52" i="6" s="1"/>
  <c r="Q53" i="6" s="1"/>
  <c r="R53" i="6" s="1"/>
  <c r="S53" i="6" s="1"/>
  <c r="T53" i="6" s="1"/>
  <c r="U53" i="6" s="1"/>
  <c r="V53" i="6" s="1"/>
  <c r="W53" i="6" s="1"/>
  <c r="Q54" i="6" s="1"/>
  <c r="R54" i="6" s="1"/>
  <c r="S54" i="6" s="1"/>
  <c r="T54" i="6" s="1"/>
  <c r="U54" i="6" s="1"/>
  <c r="V54" i="6" s="1"/>
  <c r="W54" i="6" s="1"/>
  <c r="Q55" i="6" s="1"/>
  <c r="AF83" i="6"/>
  <c r="A61" i="6" s="1"/>
  <c r="B61" i="6" s="1"/>
  <c r="C61" i="6" s="1"/>
  <c r="D61" i="6" s="1"/>
  <c r="E61" i="6" s="1"/>
  <c r="F61" i="6" s="1"/>
  <c r="G61" i="6" s="1"/>
  <c r="A62" i="6" s="1"/>
  <c r="B62" i="6" s="1"/>
  <c r="C62" i="6" s="1"/>
  <c r="D62" i="6" s="1"/>
  <c r="E62" i="6" s="1"/>
  <c r="F62" i="6" s="1"/>
  <c r="G62" i="6" s="1"/>
  <c r="A63" i="6" s="1"/>
  <c r="B63" i="6" s="1"/>
  <c r="C63" i="6" s="1"/>
  <c r="D63" i="6" s="1"/>
  <c r="E63" i="6" s="1"/>
  <c r="F63" i="6" s="1"/>
  <c r="G63" i="6" s="1"/>
  <c r="A64" i="6" s="1"/>
  <c r="B64" i="6" s="1"/>
  <c r="C64" i="6" s="1"/>
  <c r="D64" i="6" s="1"/>
  <c r="E64" i="6" s="1"/>
  <c r="F64" i="6" s="1"/>
  <c r="G64" i="6" s="1"/>
  <c r="A65" i="6" s="1"/>
  <c r="AE84" i="6"/>
  <c r="D100" i="39768" l="1"/>
  <c r="D101" i="39768" s="1"/>
  <c r="R55" i="6"/>
  <c r="S55" i="6" s="1"/>
  <c r="T55" i="6" s="1"/>
  <c r="U55" i="6" s="1"/>
  <c r="V55" i="6" s="1"/>
  <c r="W55" i="6" s="1"/>
  <c r="Q56" i="6" s="1"/>
  <c r="B65" i="6"/>
  <c r="C65" i="6" s="1"/>
  <c r="D65" i="6" s="1"/>
  <c r="E65" i="6" s="1"/>
  <c r="F65" i="6" s="1"/>
  <c r="G65" i="6" s="1"/>
  <c r="A66" i="6" s="1"/>
  <c r="AE85" i="6"/>
  <c r="AF85" i="6" s="1"/>
  <c r="Q61" i="6" s="1"/>
  <c r="R61" i="6" s="1"/>
  <c r="S61" i="6" s="1"/>
  <c r="T61" i="6" s="1"/>
  <c r="U61" i="6" s="1"/>
  <c r="V61" i="6" s="1"/>
  <c r="W61" i="6" s="1"/>
  <c r="Q62" i="6" s="1"/>
  <c r="R62" i="6" s="1"/>
  <c r="S62" i="6" s="1"/>
  <c r="T62" i="6" s="1"/>
  <c r="U62" i="6" s="1"/>
  <c r="V62" i="6" s="1"/>
  <c r="W62" i="6" s="1"/>
  <c r="Q63" i="6" s="1"/>
  <c r="R63" i="6" s="1"/>
  <c r="S63" i="6" s="1"/>
  <c r="T63" i="6" s="1"/>
  <c r="U63" i="6" s="1"/>
  <c r="V63" i="6" s="1"/>
  <c r="W63" i="6" s="1"/>
  <c r="Q64" i="6" s="1"/>
  <c r="R64" i="6" s="1"/>
  <c r="S64" i="6" s="1"/>
  <c r="T64" i="6" s="1"/>
  <c r="U64" i="6" s="1"/>
  <c r="V64" i="6" s="1"/>
  <c r="W64" i="6" s="1"/>
  <c r="Q65" i="6" s="1"/>
  <c r="AF84" i="6"/>
  <c r="I61" i="6" s="1"/>
  <c r="J61" i="6" s="1"/>
  <c r="K61" i="6" s="1"/>
  <c r="L61" i="6" s="1"/>
  <c r="M61" i="6" s="1"/>
  <c r="N61" i="6" s="1"/>
  <c r="O61" i="6" s="1"/>
  <c r="I62" i="6" s="1"/>
  <c r="J62" i="6" s="1"/>
  <c r="K62" i="6" s="1"/>
  <c r="L62" i="6" s="1"/>
  <c r="M62" i="6" s="1"/>
  <c r="N62" i="6" s="1"/>
  <c r="O62" i="6" s="1"/>
  <c r="I63" i="6" s="1"/>
  <c r="J63" i="6" s="1"/>
  <c r="K63" i="6" s="1"/>
  <c r="L63" i="6" s="1"/>
  <c r="M63" i="6" s="1"/>
  <c r="N63" i="6" s="1"/>
  <c r="O63" i="6" s="1"/>
  <c r="I64" i="6" s="1"/>
  <c r="J64" i="6" s="1"/>
  <c r="K64" i="6" s="1"/>
  <c r="L64" i="6" s="1"/>
  <c r="M64" i="6" s="1"/>
  <c r="N64" i="6" s="1"/>
  <c r="O64" i="6" s="1"/>
  <c r="I65" i="6" s="1"/>
  <c r="J65" i="6" s="1"/>
  <c r="K65" i="6" s="1"/>
  <c r="L65" i="6" s="1"/>
  <c r="M65" i="6" s="1"/>
  <c r="N65" i="6" s="1"/>
  <c r="O65" i="6" s="1"/>
  <c r="I66" i="6" s="1"/>
  <c r="J66" i="6" s="1"/>
  <c r="E100" i="39768" l="1"/>
  <c r="E101" i="39768" s="1"/>
  <c r="F100" i="39768" s="1"/>
  <c r="F101" i="39768" s="1"/>
  <c r="G100" i="39768" s="1"/>
  <c r="G101" i="39768" s="1"/>
  <c r="B66" i="6"/>
  <c r="R56" i="6"/>
  <c r="R65" i="6"/>
  <c r="S65" i="6" s="1"/>
  <c r="T65" i="6" s="1"/>
  <c r="U65" i="6" s="1"/>
  <c r="V65" i="6" s="1"/>
  <c r="W65" i="6" s="1"/>
  <c r="Q66" i="6" s="1"/>
  <c r="H100" i="39768" l="1"/>
  <c r="H101" i="39768" s="1"/>
  <c r="R66" i="6"/>
  <c r="I100" i="39768" l="1"/>
  <c r="I101" i="39768" s="1"/>
  <c r="J100" i="39768" l="1"/>
  <c r="J101" i="39768" s="1"/>
  <c r="K100" i="39768" l="1"/>
  <c r="K101" i="39768" s="1"/>
  <c r="L100" i="39768" l="1"/>
  <c r="L101" i="39768" s="1"/>
  <c r="M100" i="39768" l="1"/>
  <c r="M101" i="39768" s="1"/>
  <c r="N100" i="39768" l="1"/>
  <c r="N101" i="39768" s="1"/>
  <c r="O101" i="39768" l="1"/>
  <c r="C100" i="39769"/>
  <c r="C101" i="39769" s="1"/>
  <c r="D100" i="39769" l="1"/>
  <c r="D101" i="39769" s="1"/>
  <c r="E100" i="39769" l="1"/>
  <c r="E101" i="39769" s="1"/>
  <c r="F100" i="39769" s="1"/>
  <c r="F101" i="39769" s="1"/>
  <c r="G100" i="39769" s="1"/>
  <c r="G101" i="39769" s="1"/>
  <c r="H100" i="39769" l="1"/>
  <c r="H101" i="39769" s="1"/>
  <c r="I100" i="39769" l="1"/>
  <c r="I101" i="39769" s="1"/>
  <c r="J100" i="39769" l="1"/>
  <c r="J101" i="39769" s="1"/>
  <c r="K100" i="39769" l="1"/>
  <c r="K101" i="39769" s="1"/>
  <c r="L100" i="39769" l="1"/>
  <c r="L101" i="39769" s="1"/>
  <c r="M100" i="39769" l="1"/>
  <c r="M101" i="39769" s="1"/>
  <c r="N100" i="39769" l="1"/>
  <c r="N101" i="39769" s="1"/>
  <c r="O101" i="39769" l="1"/>
  <c r="C100" i="39770"/>
  <c r="C101" i="39770" s="1"/>
  <c r="D100" i="39770" l="1"/>
  <c r="D101" i="39770" s="1"/>
  <c r="E100" i="39770" l="1"/>
  <c r="E101" i="39770" s="1"/>
  <c r="F100" i="39770" s="1"/>
  <c r="F101" i="39770" s="1"/>
  <c r="G100" i="39770" s="1"/>
  <c r="G101" i="39770" s="1"/>
  <c r="H100" i="39770" l="1"/>
  <c r="H101" i="39770" s="1"/>
  <c r="I100" i="39770" l="1"/>
  <c r="I101" i="39770" s="1"/>
  <c r="J100" i="39770" l="1"/>
  <c r="J101" i="39770" s="1"/>
  <c r="K100" i="39770" l="1"/>
  <c r="K101" i="39770" s="1"/>
  <c r="L100" i="39770" l="1"/>
  <c r="L101" i="39770" s="1"/>
  <c r="M100" i="39770" l="1"/>
  <c r="M101" i="39770" s="1"/>
  <c r="N100" i="39770" l="1"/>
  <c r="N101" i="39770" s="1"/>
  <c r="O101" i="39770" s="1"/>
</calcChain>
</file>

<file path=xl/sharedStrings.xml><?xml version="1.0" encoding="utf-8"?>
<sst xmlns="http://schemas.openxmlformats.org/spreadsheetml/2006/main" count="604" uniqueCount="147">
  <si>
    <t>DEPENDENTES</t>
  </si>
  <si>
    <t>Escola/Faculdade</t>
  </si>
  <si>
    <t>Cursos Extras</t>
  </si>
  <si>
    <t>RENDA FAMILIAR</t>
  </si>
  <si>
    <t>Material escolar</t>
  </si>
  <si>
    <t>Passeios/Férias</t>
  </si>
  <si>
    <t>Esportes/Uniformes</t>
  </si>
  <si>
    <t>Saúde/Medicamentos</t>
  </si>
  <si>
    <r>
      <t xml:space="preserve">Digite aqui o ano desejado </t>
    </r>
    <r>
      <rPr>
        <sz val="10"/>
        <rFont val="Wingdings"/>
        <charset val="2"/>
      </rPr>
      <t>è</t>
    </r>
  </si>
  <si>
    <t>RESUMO PARA O GRÁFICO</t>
  </si>
  <si>
    <t>NÃO APAGUE ESTA ÁREA</t>
  </si>
  <si>
    <t>TOTAIS</t>
  </si>
  <si>
    <t>Luz</t>
  </si>
  <si>
    <t>Livraria/Jornal</t>
  </si>
  <si>
    <t>Médico / Psicologa</t>
  </si>
  <si>
    <t>Tarifa Maxiconta</t>
  </si>
  <si>
    <t>Saldo Inicial</t>
  </si>
  <si>
    <t>Saldo Acumulado Realizado</t>
  </si>
  <si>
    <t>Bonus</t>
  </si>
  <si>
    <t>Despesas Bancarias/Poupança</t>
  </si>
  <si>
    <t>Cinema/Teatro</t>
  </si>
  <si>
    <t>Celular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</si>
  <si>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</si>
  <si>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</si>
  <si>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</si>
  <si>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</si>
  <si>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</si>
  <si>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</si>
  <si>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</si>
  <si>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</si>
  <si>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</si>
  <si>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</si>
  <si>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</si>
  <si>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</si>
  <si>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</si>
  <si>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Férias</t>
  </si>
  <si>
    <t>Outros</t>
  </si>
  <si>
    <t>HABITAÇÃO</t>
  </si>
  <si>
    <t>Condomínio</t>
  </si>
  <si>
    <t>IPTU</t>
  </si>
  <si>
    <t>Comgas</t>
  </si>
  <si>
    <t>TV por Assinatura</t>
  </si>
  <si>
    <t>Supermercado</t>
  </si>
  <si>
    <t>Empregada</t>
  </si>
  <si>
    <t>Reformas/Consertos</t>
  </si>
  <si>
    <t>SAÚDE</t>
  </si>
  <si>
    <t>Plano de Saúde</t>
  </si>
  <si>
    <t>Dentista</t>
  </si>
  <si>
    <t>Medicamentos</t>
  </si>
  <si>
    <t>TRANSPORTE</t>
  </si>
  <si>
    <t>Ônibus</t>
  </si>
  <si>
    <t>Metrô</t>
  </si>
  <si>
    <t>Trem</t>
  </si>
  <si>
    <t>Táxi</t>
  </si>
  <si>
    <t>AUTOMÓVEL</t>
  </si>
  <si>
    <t>Prestação</t>
  </si>
  <si>
    <t>Seguro</t>
  </si>
  <si>
    <t>Rendimentos</t>
  </si>
  <si>
    <t>Mecânico</t>
  </si>
  <si>
    <t>Gastos</t>
  </si>
  <si>
    <t>Multas</t>
  </si>
  <si>
    <t>Saldo do Mês</t>
  </si>
  <si>
    <t>DESPESAS PESSOAIS</t>
  </si>
  <si>
    <t>Higiene Pessoal</t>
  </si>
  <si>
    <t>Cosméticos</t>
  </si>
  <si>
    <t>Vestuário</t>
  </si>
  <si>
    <t>Lavanderia</t>
  </si>
  <si>
    <t>Academia</t>
  </si>
  <si>
    <t>Cursos</t>
  </si>
  <si>
    <t>LAZER</t>
  </si>
  <si>
    <t>Restaurantes</t>
  </si>
  <si>
    <t>Cafés/Bares/Boates</t>
  </si>
  <si>
    <t>CDs, Fitas, acessórios</t>
  </si>
  <si>
    <t>JANEIRO</t>
  </si>
  <si>
    <t>FEVEREIRO</t>
  </si>
  <si>
    <t>MARÇO</t>
  </si>
  <si>
    <t>D</t>
  </si>
  <si>
    <t>S</t>
  </si>
  <si>
    <t>T</t>
  </si>
  <si>
    <t>Q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</si>
  <si>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</si>
  <si>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</si>
  <si>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</si>
  <si>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</si>
  <si>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</si>
  <si>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</si>
  <si>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</si>
  <si>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</si>
  <si>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</si>
  <si>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CALENDAR TABLES AND FORMULAS</t>
  </si>
  <si>
    <t>DO NOT ERASE OR DELETE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</si>
  <si>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</si>
  <si>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</si>
  <si>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</si>
  <si>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</si>
  <si>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</si>
  <si>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</si>
  <si>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</si>
  <si>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</si>
  <si>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</si>
  <si>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</si>
  <si>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</si>
  <si>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</si>
  <si>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DOW TABLE</t>
  </si>
  <si>
    <t>YEAR CALC</t>
  </si>
  <si>
    <t>Instruções e Sugestões de Utilização</t>
  </si>
  <si>
    <t>Ø</t>
  </si>
  <si>
    <r>
      <t>Modifique</t>
    </r>
    <r>
      <rPr>
        <sz val="10"/>
        <rFont val="Arial"/>
        <family val="2"/>
      </rPr>
      <t xml:space="preserve"> alguma categoria, caso não se aplique a você.</t>
    </r>
  </si>
  <si>
    <r>
      <t xml:space="preserve">Por exemplo, ao invés de </t>
    </r>
    <r>
      <rPr>
        <b/>
        <sz val="10"/>
        <rFont val="Arial"/>
        <family val="2"/>
      </rPr>
      <t>Prestação</t>
    </r>
    <r>
      <rPr>
        <sz val="10"/>
        <rFont val="Arial"/>
        <family val="2"/>
      </rPr>
      <t xml:space="preserve"> de sua casa ou apartamento</t>
    </r>
  </si>
  <si>
    <r>
      <t xml:space="preserve">você poderá trocar por </t>
    </r>
    <r>
      <rPr>
        <b/>
        <sz val="10"/>
        <rFont val="Arial"/>
        <family val="2"/>
      </rPr>
      <t>Aluguel</t>
    </r>
    <r>
      <rPr>
        <sz val="10"/>
        <rFont val="Arial"/>
        <family val="2"/>
      </rPr>
      <t>.</t>
    </r>
  </si>
  <si>
    <r>
      <t>Acrescente</t>
    </r>
    <r>
      <rPr>
        <sz val="10"/>
        <rFont val="Arial"/>
        <family val="2"/>
      </rPr>
      <t xml:space="preserve"> alguma categoria se tiver necessidade.</t>
    </r>
  </si>
  <si>
    <t>Por exemplo, se você aluga uma linha telefônica, insira uma</t>
  </si>
  <si>
    <r>
      <t xml:space="preserve">linha com o item </t>
    </r>
    <r>
      <rPr>
        <b/>
        <sz val="10"/>
        <rFont val="Arial"/>
        <family val="2"/>
      </rPr>
      <t>Aluguel de Telefone</t>
    </r>
    <r>
      <rPr>
        <sz val="10"/>
        <rFont val="Arial"/>
        <family val="2"/>
      </rPr>
      <t>. Sempre que inserir</t>
    </r>
  </si>
  <si>
    <r>
      <t xml:space="preserve">linhas novas, faça-o antes da categoria </t>
    </r>
    <r>
      <rPr>
        <b/>
        <sz val="10"/>
        <rFont val="Arial"/>
        <family val="2"/>
      </rPr>
      <t>Outros</t>
    </r>
    <r>
      <rPr>
        <sz val="10"/>
        <rFont val="Arial"/>
        <family val="2"/>
      </rPr>
      <t>.</t>
    </r>
  </si>
  <si>
    <r>
      <t>Exclua</t>
    </r>
    <r>
      <rPr>
        <sz val="10"/>
        <rFont val="Arial"/>
        <family val="2"/>
      </rPr>
      <t xml:space="preserve"> alguma categoria, caso não tenha relevância.</t>
    </r>
  </si>
  <si>
    <r>
      <t xml:space="preserve">Por exemplo, se você não possui </t>
    </r>
    <r>
      <rPr>
        <b/>
        <sz val="10"/>
        <rFont val="Arial"/>
        <family val="2"/>
      </rPr>
      <t>TV a Cabo</t>
    </r>
    <r>
      <rPr>
        <sz val="10"/>
        <rFont val="Arial"/>
        <family val="2"/>
      </rPr>
      <t>, marque a linha</t>
    </r>
  </si>
  <si>
    <t>toda na planilha e a exclua. As fórmulas serão reajustadas.</t>
  </si>
  <si>
    <r>
      <t>Use</t>
    </r>
    <r>
      <rPr>
        <sz val="10"/>
        <rFont val="Arial"/>
        <family val="2"/>
      </rPr>
      <t xml:space="preserve"> ou modifique a categoria </t>
    </r>
    <r>
      <rPr>
        <b/>
        <sz val="10"/>
        <rFont val="Arial"/>
        <family val="2"/>
      </rPr>
      <t>Outros</t>
    </r>
    <r>
      <rPr>
        <sz val="10"/>
        <rFont val="Arial"/>
        <family val="2"/>
      </rPr>
      <t xml:space="preserve"> para relacionar itens</t>
    </r>
  </si>
  <si>
    <t>temporários, como prestações ou financiamento de bens</t>
  </si>
  <si>
    <t>adquiridos ao longo dos meses.</t>
  </si>
  <si>
    <t>Sem parar</t>
  </si>
  <si>
    <t xml:space="preserve">Viagens </t>
  </si>
  <si>
    <t>Agua</t>
  </si>
  <si>
    <t>Combustível</t>
  </si>
  <si>
    <t xml:space="preserve">Lavagens </t>
  </si>
  <si>
    <t>Presentes</t>
  </si>
  <si>
    <t>Brinquedos</t>
  </si>
  <si>
    <t>Estacionamento</t>
  </si>
  <si>
    <t>Dizimo</t>
  </si>
  <si>
    <t>IPVA</t>
  </si>
  <si>
    <t>Netflix</t>
  </si>
  <si>
    <t>PLR</t>
  </si>
  <si>
    <t>Salários - Marido</t>
  </si>
  <si>
    <t>Salarios - Esposa</t>
  </si>
  <si>
    <t>13º. Salário - Esposa</t>
  </si>
  <si>
    <t>13º. Salário - Marido</t>
  </si>
  <si>
    <t>Reembolso</t>
  </si>
  <si>
    <t>Atualização: 01/01/18</t>
  </si>
  <si>
    <t>Clube</t>
  </si>
  <si>
    <t>Animais de estimação</t>
  </si>
  <si>
    <t>Encargos/Juros</t>
  </si>
  <si>
    <t>DESPESAS BANCÁRIAS</t>
  </si>
  <si>
    <t xml:space="preserve">Barbeiro </t>
  </si>
  <si>
    <t xml:space="preserve">Cabeleireiro </t>
  </si>
  <si>
    <t>Dizimos</t>
  </si>
  <si>
    <t>Ofertas</t>
  </si>
  <si>
    <t>DÍZIMOS/OFERTAS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</si>
</sst>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.00_);[Red]_(* \(#,##0.00\);_(* &quot;-&quot;??_);_(@_)"/>
    <numFmt numFmtId="166" formatCode="mm/dd/yy_)"/>
    <numFmt numFmtId="167" formatCode="General_)"/>
    <numFmt numFmtId="168" formatCode="0_);\(0\)"/>
    <numFmt numFmtId="169" formatCode="0.0%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u/>
      <sz val="10"/>
      <name val="Arial"/>
      <family val="2"/>
    </font>
    <font>
      <sz val="10"/>
      <name val="Wingdings"/>
      <charset val="2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Helv"/>
    </font>
    <font>
      <b/>
      <sz val="10"/>
      <color indexed="10"/>
      <name val="Arial"/>
      <family val="2"/>
    </font>
    <font>
      <b/>
      <sz val="24"/>
      <color indexed="10"/>
      <name val="Arial"/>
      <family val="2"/>
    </font>
    <font>
      <sz val="14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i/>
      <sz val="20"/>
      <color indexed="10"/>
      <name val="Arial"/>
      <family val="2"/>
    </font>
    <font>
      <b/>
      <i/>
      <sz val="20"/>
      <name val="Arial"/>
      <family val="2"/>
    </font>
    <font>
      <b/>
      <sz val="13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Helv"/>
    </font>
    <font>
      <b/>
      <i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darkGray">
        <fgColor indexed="43"/>
        <bgColor indexed="22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37" fontId="9" fillId="0" borderId="0"/>
    <xf numFmtId="9" fontId="26" fillId="0" borderId="0" applyFont="0" applyFill="0" applyBorder="0" applyAlignment="0" applyProtection="0"/>
  </cellStyleXfs>
  <cellXfs count="124">
    <xf numFmtId="0" fontId="0" fillId="0" borderId="0" xfId="0"/>
    <xf numFmtId="0" fontId="19" fillId="0" borderId="0" xfId="0" applyFont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1" fillId="2" borderId="3" xfId="1" applyFill="1" applyBorder="1"/>
    <xf numFmtId="164" fontId="1" fillId="2" borderId="4" xfId="1" applyNumberFormat="1" applyFill="1" applyBorder="1"/>
    <xf numFmtId="164" fontId="1" fillId="2" borderId="5" xfId="1" applyNumberFormat="1" applyFill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165" fontId="1" fillId="2" borderId="14" xfId="0" applyNumberFormat="1" applyFont="1" applyFill="1" applyBorder="1"/>
    <xf numFmtId="37" fontId="2" fillId="0" borderId="0" xfId="2" applyFont="1" applyAlignment="1"/>
    <xf numFmtId="37" fontId="2" fillId="0" borderId="0" xfId="2" applyFont="1"/>
    <xf numFmtId="37" fontId="10" fillId="0" borderId="0" xfId="2" applyFont="1" applyAlignment="1" applyProtection="1">
      <alignment horizontal="centerContinuous"/>
    </xf>
    <xf numFmtId="37" fontId="2" fillId="6" borderId="0" xfId="2" applyFont="1" applyFill="1"/>
    <xf numFmtId="37" fontId="2" fillId="6" borderId="0" xfId="2" applyFont="1" applyFill="1" applyAlignment="1">
      <alignment horizontal="right"/>
    </xf>
    <xf numFmtId="37" fontId="11" fillId="0" borderId="0" xfId="2" applyFont="1" applyProtection="1"/>
    <xf numFmtId="37" fontId="12" fillId="0" borderId="0" xfId="2" applyFont="1" applyAlignment="1" applyProtection="1">
      <alignment horizontal="centerContinuous"/>
      <protection locked="0"/>
    </xf>
    <xf numFmtId="37" fontId="13" fillId="7" borderId="3" xfId="2" applyFont="1" applyFill="1" applyBorder="1" applyAlignment="1" applyProtection="1">
      <alignment horizontal="centerContinuous"/>
    </xf>
    <xf numFmtId="37" fontId="14" fillId="7" borderId="4" xfId="2" applyFont="1" applyFill="1" applyBorder="1" applyAlignment="1">
      <alignment horizontal="centerContinuous"/>
    </xf>
    <xf numFmtId="37" fontId="13" fillId="7" borderId="4" xfId="2" applyFont="1" applyFill="1" applyBorder="1" applyAlignment="1">
      <alignment horizontal="centerContinuous"/>
    </xf>
    <xf numFmtId="37" fontId="14" fillId="7" borderId="5" xfId="2" applyFont="1" applyFill="1" applyBorder="1" applyAlignment="1">
      <alignment horizontal="centerContinuous"/>
    </xf>
    <xf numFmtId="37" fontId="14" fillId="0" borderId="0" xfId="2" applyFont="1"/>
    <xf numFmtId="37" fontId="7" fillId="0" borderId="2" xfId="2" applyFont="1" applyBorder="1" applyAlignment="1" applyProtection="1">
      <alignment horizontal="center"/>
    </xf>
    <xf numFmtId="37" fontId="7" fillId="0" borderId="15" xfId="2" applyFont="1" applyBorder="1" applyAlignment="1" applyProtection="1">
      <alignment horizontal="center"/>
    </xf>
    <xf numFmtId="37" fontId="7" fillId="0" borderId="13" xfId="2" applyFont="1" applyBorder="1" applyAlignment="1" applyProtection="1">
      <alignment horizontal="center"/>
    </xf>
    <xf numFmtId="37" fontId="15" fillId="0" borderId="10" xfId="2" applyFont="1" applyBorder="1" applyProtection="1"/>
    <xf numFmtId="37" fontId="2" fillId="0" borderId="7" xfId="2" applyFont="1" applyBorder="1" applyProtection="1"/>
    <xf numFmtId="37" fontId="15" fillId="0" borderId="14" xfId="2" applyFont="1" applyBorder="1" applyProtection="1"/>
    <xf numFmtId="37" fontId="15" fillId="0" borderId="11" xfId="2" applyFont="1" applyBorder="1" applyProtection="1"/>
    <xf numFmtId="37" fontId="2" fillId="0" borderId="8" xfId="2" applyFont="1" applyBorder="1" applyProtection="1"/>
    <xf numFmtId="37" fontId="15" fillId="0" borderId="16" xfId="2" applyFont="1" applyBorder="1" applyProtection="1"/>
    <xf numFmtId="37" fontId="15" fillId="0" borderId="6" xfId="2" applyFont="1" applyBorder="1" applyProtection="1"/>
    <xf numFmtId="37" fontId="2" fillId="0" borderId="9" xfId="2" applyFont="1" applyBorder="1" applyProtection="1"/>
    <xf numFmtId="37" fontId="2" fillId="0" borderId="9" xfId="2" applyFont="1" applyBorder="1"/>
    <xf numFmtId="37" fontId="15" fillId="0" borderId="17" xfId="2" applyFont="1" applyBorder="1"/>
    <xf numFmtId="37" fontId="15" fillId="0" borderId="6" xfId="2" applyFont="1" applyBorder="1"/>
    <xf numFmtId="37" fontId="16" fillId="0" borderId="7" xfId="2" applyFont="1" applyBorder="1" applyProtection="1"/>
    <xf numFmtId="37" fontId="16" fillId="0" borderId="8" xfId="2" applyFont="1" applyBorder="1" applyProtection="1"/>
    <xf numFmtId="37" fontId="16" fillId="0" borderId="9" xfId="2" applyFont="1" applyBorder="1" applyProtection="1"/>
    <xf numFmtId="37" fontId="17" fillId="8" borderId="18" xfId="2" applyFont="1" applyFill="1" applyBorder="1" applyAlignment="1" applyProtection="1">
      <alignment horizontal="centerContinuous"/>
    </xf>
    <xf numFmtId="37" fontId="2" fillId="8" borderId="19" xfId="2" applyFont="1" applyFill="1" applyBorder="1" applyAlignment="1">
      <alignment horizontal="centerContinuous"/>
    </xf>
    <xf numFmtId="37" fontId="2" fillId="8" borderId="20" xfId="2" applyFont="1" applyFill="1" applyBorder="1" applyAlignment="1">
      <alignment horizontal="centerContinuous"/>
    </xf>
    <xf numFmtId="37" fontId="18" fillId="8" borderId="21" xfId="2" applyFont="1" applyFill="1" applyBorder="1" applyAlignment="1" applyProtection="1">
      <alignment horizontal="centerContinuous"/>
    </xf>
    <xf numFmtId="37" fontId="2" fillId="8" borderId="0" xfId="2" applyFont="1" applyFill="1" applyAlignment="1">
      <alignment horizontal="centerContinuous"/>
    </xf>
    <xf numFmtId="37" fontId="2" fillId="8" borderId="22" xfId="2" applyFont="1" applyFill="1" applyBorder="1" applyAlignment="1">
      <alignment horizontal="centerContinuous"/>
    </xf>
    <xf numFmtId="37" fontId="2" fillId="8" borderId="21" xfId="2" applyFont="1" applyFill="1" applyBorder="1" applyProtection="1"/>
    <xf numFmtId="37" fontId="2" fillId="8" borderId="0" xfId="2" applyFont="1" applyFill="1" applyProtection="1"/>
    <xf numFmtId="37" fontId="2" fillId="8" borderId="0" xfId="2" applyFont="1" applyFill="1" applyAlignment="1" applyProtection="1">
      <alignment horizontal="left"/>
    </xf>
    <xf numFmtId="37" fontId="2" fillId="8" borderId="0" xfId="2" applyFont="1" applyFill="1"/>
    <xf numFmtId="166" fontId="2" fillId="8" borderId="0" xfId="2" applyNumberFormat="1" applyFont="1" applyFill="1" applyProtection="1"/>
    <xf numFmtId="37" fontId="2" fillId="8" borderId="22" xfId="2" applyFont="1" applyFill="1" applyBorder="1"/>
    <xf numFmtId="37" fontId="2" fillId="8" borderId="21" xfId="2" applyFont="1" applyFill="1" applyBorder="1"/>
    <xf numFmtId="37" fontId="2" fillId="8" borderId="21" xfId="2" applyFont="1" applyFill="1" applyBorder="1" applyAlignment="1" applyProtection="1">
      <alignment horizontal="left"/>
    </xf>
    <xf numFmtId="167" fontId="2" fillId="8" borderId="0" xfId="2" applyNumberFormat="1" applyFont="1" applyFill="1" applyProtection="1"/>
    <xf numFmtId="37" fontId="2" fillId="8" borderId="23" xfId="2" applyFont="1" applyFill="1" applyBorder="1" applyAlignment="1" applyProtection="1">
      <alignment horizontal="left"/>
    </xf>
    <xf numFmtId="167" fontId="2" fillId="8" borderId="24" xfId="2" applyNumberFormat="1" applyFont="1" applyFill="1" applyBorder="1" applyProtection="1"/>
    <xf numFmtId="37" fontId="2" fillId="8" borderId="24" xfId="2" applyFont="1" applyFill="1" applyBorder="1"/>
    <xf numFmtId="37" fontId="2" fillId="8" borderId="25" xfId="2" applyFont="1" applyFill="1" applyBorder="1"/>
    <xf numFmtId="0" fontId="1" fillId="2" borderId="3" xfId="1" applyFont="1" applyFill="1" applyBorder="1"/>
    <xf numFmtId="164" fontId="0" fillId="0" borderId="26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27" xfId="0" applyNumberFormat="1" applyBorder="1"/>
    <xf numFmtId="0" fontId="1" fillId="0" borderId="0" xfId="0" applyFont="1" applyAlignment="1">
      <alignment horizontal="center" vertical="center"/>
    </xf>
    <xf numFmtId="37" fontId="21" fillId="0" borderId="0" xfId="2" applyFont="1" applyAlignment="1" applyProtection="1">
      <alignment horizontal="centerContinuous"/>
    </xf>
    <xf numFmtId="37" fontId="22" fillId="0" borderId="0" xfId="2" applyFont="1" applyAlignment="1">
      <alignment horizontal="centerContinuous"/>
    </xf>
    <xf numFmtId="37" fontId="22" fillId="0" borderId="0" xfId="2" applyFont="1" applyAlignment="1"/>
    <xf numFmtId="37" fontId="22" fillId="0" borderId="0" xfId="2" applyFont="1"/>
    <xf numFmtId="37" fontId="22" fillId="0" borderId="0" xfId="2" applyFont="1" applyAlignment="1" applyProtection="1">
      <alignment horizontal="left"/>
    </xf>
    <xf numFmtId="37" fontId="22" fillId="0" borderId="0" xfId="2" applyFont="1" applyAlignment="1" applyProtection="1">
      <alignment horizontal="centerContinuous"/>
    </xf>
    <xf numFmtId="37" fontId="23" fillId="0" borderId="0" xfId="2" applyFont="1"/>
    <xf numFmtId="0" fontId="20" fillId="0" borderId="0" xfId="0" applyFont="1" applyAlignment="1" applyProtection="1">
      <alignment horizontal="centerContinuous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4" xfId="1" applyFill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19" fillId="0" borderId="0" xfId="0" applyFont="1" applyAlignment="1" applyProtection="1">
      <alignment horizontal="centerContinuous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0" fontId="0" fillId="0" borderId="28" xfId="0" applyBorder="1" applyProtection="1">
      <protection locked="0"/>
    </xf>
    <xf numFmtId="164" fontId="1" fillId="2" borderId="29" xfId="0" applyNumberFormat="1" applyFont="1" applyFill="1" applyBorder="1"/>
    <xf numFmtId="164" fontId="0" fillId="0" borderId="0" xfId="0" applyNumberFormat="1" applyProtection="1"/>
    <xf numFmtId="0" fontId="0" fillId="2" borderId="0" xfId="0" applyFill="1" applyBorder="1"/>
    <xf numFmtId="164" fontId="1" fillId="2" borderId="0" xfId="0" applyNumberFormat="1" applyFont="1" applyFill="1" applyBorder="1"/>
    <xf numFmtId="0" fontId="1" fillId="0" borderId="0" xfId="1"/>
    <xf numFmtId="0" fontId="24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3" borderId="10" xfId="0" applyFont="1" applyFill="1" applyBorder="1"/>
    <xf numFmtId="0" fontId="6" fillId="4" borderId="11" xfId="0" applyFont="1" applyFill="1" applyBorder="1"/>
    <xf numFmtId="0" fontId="6" fillId="5" borderId="11" xfId="0" applyFont="1" applyFill="1" applyBorder="1"/>
    <xf numFmtId="0" fontId="6" fillId="2" borderId="6" xfId="0" applyFont="1" applyFill="1" applyBorder="1"/>
    <xf numFmtId="0" fontId="1" fillId="9" borderId="0" xfId="0" applyFont="1" applyFill="1" applyProtection="1"/>
    <xf numFmtId="0" fontId="8" fillId="0" borderId="27" xfId="0" applyFont="1" applyBorder="1" applyProtection="1">
      <protection locked="0"/>
    </xf>
    <xf numFmtId="0" fontId="1" fillId="9" borderId="0" xfId="0" applyFont="1" applyFill="1" applyProtection="1">
      <protection locked="0"/>
    </xf>
    <xf numFmtId="0" fontId="1" fillId="9" borderId="0" xfId="0" applyFont="1" applyFill="1"/>
    <xf numFmtId="0" fontId="2" fillId="0" borderId="26" xfId="0" applyFont="1" applyBorder="1" applyProtection="1">
      <protection locked="0"/>
    </xf>
    <xf numFmtId="165" fontId="0" fillId="0" borderId="0" xfId="0" applyNumberFormat="1" applyProtection="1"/>
    <xf numFmtId="0" fontId="25" fillId="0" borderId="0" xfId="0" applyFont="1" applyProtection="1"/>
    <xf numFmtId="165" fontId="25" fillId="0" borderId="0" xfId="0" applyNumberFormat="1" applyFont="1" applyProtection="1"/>
    <xf numFmtId="169" fontId="15" fillId="0" borderId="0" xfId="3" applyNumberFormat="1" applyFont="1"/>
    <xf numFmtId="164" fontId="1" fillId="2" borderId="33" xfId="1" applyNumberFormat="1" applyFill="1" applyBorder="1"/>
    <xf numFmtId="168" fontId="6" fillId="10" borderId="30" xfId="2" applyNumberFormat="1" applyFont="1" applyFill="1" applyBorder="1" applyAlignment="1" applyProtection="1">
      <alignment horizontal="center"/>
      <protection locked="0"/>
    </xf>
    <xf numFmtId="168" fontId="6" fillId="10" borderId="31" xfId="2" applyNumberFormat="1" applyFont="1" applyFill="1" applyBorder="1" applyAlignment="1" applyProtection="1">
      <alignment horizontal="center"/>
      <protection locked="0"/>
    </xf>
    <xf numFmtId="168" fontId="6" fillId="10" borderId="32" xfId="2" applyNumberFormat="1" applyFont="1" applyFill="1" applyBorder="1" applyAlignment="1" applyProtection="1">
      <alignment horizontal="center"/>
      <protection locked="0"/>
    </xf>
  </cellXfs>
  <cellStyles count="4">
    <cellStyle name="NívelLinha_1" xfId="1" builtinId="1" iLevel="0"/>
    <cellStyle name="Normal" xfId="0" builtinId="0"/>
    <cellStyle name="Normal_Anual" xfId="2"/>
    <cellStyle name="Porcentagem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'Orçamento 2018'!$B$108:$B$117</c:f>
              <c:strCache>
                <c:ptCount val="10"/>
                <c:pt idx="0">
                  <c:v>RENDA FAMILIAR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AUTOMÓVEL</c:v>
                </c:pt>
                <c:pt idx="5">
                  <c:v>DESPESAS PESSOAIS</c:v>
                </c:pt>
                <c:pt idx="6">
                  <c:v>LAZER</c:v>
                </c:pt>
                <c:pt idx="7">
                  <c:v>DÍZIMOS/OFERTAS</c:v>
                </c:pt>
                <c:pt idx="8">
                  <c:v>DESPESAS BANCÁRIAS</c:v>
                </c:pt>
                <c:pt idx="9">
                  <c:v>DEPENDENTES</c:v>
                </c:pt>
              </c:strCache>
            </c:strRef>
          </c:cat>
          <c:val>
            <c:numRef>
              <c:f>'Orçamento 2018'!$C$108:$C$117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Transporte</a:t>
            </a:r>
          </a:p>
        </c:rich>
      </c:tx>
      <c:layout>
        <c:manualLayout>
          <c:xMode val="edge"/>
          <c:yMode val="edge"/>
          <c:x val="0.37115913702276576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75208414618794"/>
          <c:y val="0.22491387481393749"/>
          <c:w val="0.59811012787688356"/>
          <c:h val="0.6574405571485627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'Orçamento 2018'!$B$37:$B$41</c:f>
              <c:strCache>
                <c:ptCount val="5"/>
                <c:pt idx="0">
                  <c:v>Ônibus</c:v>
                </c:pt>
                <c:pt idx="1">
                  <c:v>Metrô</c:v>
                </c:pt>
                <c:pt idx="2">
                  <c:v>Trem</c:v>
                </c:pt>
                <c:pt idx="3">
                  <c:v>Táxi</c:v>
                </c:pt>
                <c:pt idx="4">
                  <c:v>Outros</c:v>
                </c:pt>
              </c:strCache>
            </c:strRef>
          </c:cat>
          <c:val>
            <c:numRef>
              <c:f>'Orçamento 2018'!$O$37:$O$41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707054348702862"/>
          <c:y val="0.40830522482267567"/>
          <c:w val="9.9291028337769816E-2"/>
          <c:h val="0.332180657348627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E3E3E3"/>
    </a:solidFill>
    <a:ln w="9525">
      <a:noFill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5422" footer="0.49212598500005422"/>
    <c:pageSetup orientation="landscape" horizontalDpi="-3" vertic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Automóvel</a:t>
            </a:r>
          </a:p>
        </c:rich>
      </c:tx>
      <c:layout>
        <c:manualLayout>
          <c:xMode val="edge"/>
          <c:yMode val="edge"/>
          <c:x val="0.37825158380025192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834722764117747E-2"/>
          <c:y val="0.20069238060320579"/>
          <c:w val="0.63357120265223565"/>
          <c:h val="0.6955029051938682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'Orçamento 2018'!$B$44:$B$53</c:f>
              <c:strCache>
                <c:ptCount val="10"/>
                <c:pt idx="0">
                  <c:v>Prestação</c:v>
                </c:pt>
                <c:pt idx="1">
                  <c:v>Seguro</c:v>
                </c:pt>
                <c:pt idx="2">
                  <c:v>Combustível</c:v>
                </c:pt>
                <c:pt idx="3">
                  <c:v>Lavagens </c:v>
                </c:pt>
                <c:pt idx="4">
                  <c:v>Sem parar</c:v>
                </c:pt>
                <c:pt idx="5">
                  <c:v>Estacionamento</c:v>
                </c:pt>
                <c:pt idx="6">
                  <c:v>IPVA</c:v>
                </c:pt>
                <c:pt idx="7">
                  <c:v>Mecânico</c:v>
                </c:pt>
                <c:pt idx="8">
                  <c:v>Multas</c:v>
                </c:pt>
                <c:pt idx="9">
                  <c:v>Outros</c:v>
                </c:pt>
              </c:strCache>
            </c:strRef>
          </c:cat>
          <c:val>
            <c:numRef>
              <c:f>'Orçamento 2018'!$O$44:$O$53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2632365989715"/>
          <c:y val="0.23529448092344857"/>
          <c:w val="0.25531964532802187"/>
          <c:h val="0.664360951420864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E3E3E3"/>
    </a:solidFill>
    <a:ln w="9525">
      <a:noFill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5422" footer="0.49212598500005422"/>
    <c:pageSetup orientation="landscape" horizontalDpi="-3" verticalDpi="36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Despesas Pessoais</a:t>
            </a:r>
          </a:p>
        </c:rich>
      </c:tx>
      <c:layout>
        <c:manualLayout>
          <c:xMode val="edge"/>
          <c:yMode val="edge"/>
          <c:x val="0.27896055546248211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834722764117747E-2"/>
          <c:y val="0.21107302097923364"/>
          <c:w val="0.61938677274205856"/>
          <c:h val="0.678201837900628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'Orçamento 2018'!$B$56:$B$63</c:f>
              <c:strCache>
                <c:ptCount val="8"/>
                <c:pt idx="0">
                  <c:v>Higiene Pessoal</c:v>
                </c:pt>
                <c:pt idx="1">
                  <c:v>Cosméticos</c:v>
                </c:pt>
                <c:pt idx="2">
                  <c:v>Barbeiro </c:v>
                </c:pt>
                <c:pt idx="3">
                  <c:v>Cabeleireiro </c:v>
                </c:pt>
                <c:pt idx="4">
                  <c:v>Vestuário</c:v>
                </c:pt>
                <c:pt idx="5">
                  <c:v>Lavanderia</c:v>
                </c:pt>
                <c:pt idx="6">
                  <c:v>Cursos</c:v>
                </c:pt>
                <c:pt idx="7">
                  <c:v>Outros</c:v>
                </c:pt>
              </c:strCache>
            </c:strRef>
          </c:cat>
          <c:val>
            <c:numRef>
              <c:f>'Orçamento 2018'!$O$56:$O$63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48375867910136"/>
          <c:y val="0.23183427331099182"/>
          <c:w val="0.33806221030881778"/>
          <c:h val="0.660900743808408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E3E3E3"/>
    </a:solidFill>
    <a:ln w="9525">
      <a:noFill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5422" footer="0.49212598500005422"/>
    <c:pageSetup orientation="landscape" horizontalDpi="-3" verticalDpi="36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Lazer</a:t>
            </a:r>
          </a:p>
        </c:rich>
      </c:tx>
      <c:layout>
        <c:manualLayout>
          <c:xMode val="edge"/>
          <c:yMode val="edge"/>
          <c:x val="0.43262510625888073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834722764117747E-2"/>
          <c:y val="0.24221494210735925"/>
          <c:w val="0.56028498144988703"/>
          <c:h val="0.6159179956443211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'Orçamento 2018'!$B$66:$B$76</c:f>
              <c:strCache>
                <c:ptCount val="11"/>
                <c:pt idx="0">
                  <c:v>Restaurantes</c:v>
                </c:pt>
                <c:pt idx="1">
                  <c:v>Clube</c:v>
                </c:pt>
                <c:pt idx="2">
                  <c:v>Livraria/Jornal</c:v>
                </c:pt>
                <c:pt idx="3">
                  <c:v>Netflix</c:v>
                </c:pt>
                <c:pt idx="4">
                  <c:v>Animais de estimação</c:v>
                </c:pt>
                <c:pt idx="5">
                  <c:v>CDs, Fitas, acessórios</c:v>
                </c:pt>
                <c:pt idx="6">
                  <c:v>Viagens </c:v>
                </c:pt>
                <c:pt idx="7">
                  <c:v>Academia</c:v>
                </c:pt>
                <c:pt idx="8">
                  <c:v>Cinema/Teatro</c:v>
                </c:pt>
                <c:pt idx="9">
                  <c:v>Presentes</c:v>
                </c:pt>
                <c:pt idx="10">
                  <c:v>Outros</c:v>
                </c:pt>
              </c:strCache>
            </c:strRef>
          </c:cat>
          <c:val>
            <c:numRef>
              <c:f>'Orçamento 2018'!$O$66:$O$76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0881778075615"/>
          <c:y val="0.1730107438992271"/>
          <c:w val="0.30023715120716299"/>
          <c:h val="0.79238899635815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E3E3E3"/>
    </a:solidFill>
    <a:ln w="9525">
      <a:noFill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39370078740157488" l="0.19685039370078738" r="0.19685039370078738" t="0.78740157480314954" header="0.51181102362204722" footer="0.11811023622047249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Dependentes</a:t>
            </a:r>
          </a:p>
        </c:rich>
      </c:tx>
      <c:layout>
        <c:manualLayout>
          <c:xMode val="edge"/>
          <c:yMode val="edge"/>
          <c:x val="0.34436663502168607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834722764117747E-2"/>
          <c:y val="0.24221494210735925"/>
          <c:w val="0.56028498144988703"/>
          <c:h val="0.6159179956443211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'Orçamento 2018'!$B$87:$B$95</c:f>
              <c:strCache>
                <c:ptCount val="9"/>
                <c:pt idx="0">
                  <c:v>Escola/Faculdade</c:v>
                </c:pt>
                <c:pt idx="1">
                  <c:v>Cursos Extras</c:v>
                </c:pt>
                <c:pt idx="2">
                  <c:v>Material escolar</c:v>
                </c:pt>
                <c:pt idx="3">
                  <c:v>Esportes/Uniformes</c:v>
                </c:pt>
                <c:pt idx="4">
                  <c:v>Brinquedos</c:v>
                </c:pt>
                <c:pt idx="5">
                  <c:v>Passeios/Férias</c:v>
                </c:pt>
                <c:pt idx="6">
                  <c:v>Vestuário</c:v>
                </c:pt>
                <c:pt idx="7">
                  <c:v>Saúde/Medicamentos</c:v>
                </c:pt>
                <c:pt idx="8">
                  <c:v>Outros</c:v>
                </c:pt>
              </c:strCache>
            </c:strRef>
          </c:cat>
          <c:val>
            <c:numRef>
              <c:f>'Orçamento 2018'!$O$87:$O$95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0881778075615"/>
          <c:y val="0.1730107438992271"/>
          <c:w val="0.30023715120716299"/>
          <c:h val="0.79238899635815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E3E3E3"/>
    </a:solidFill>
    <a:ln w="9525">
      <a:noFill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39370078740157488" l="0.19685039370078738" r="0.19685039370078738" t="0.78740157480314954" header="0.51181102362204722" footer="0.1181102362204724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'Orçamento 2019'!$B$106:$B$114</c:f>
              <c:strCache>
                <c:ptCount val="9"/>
                <c:pt idx="0">
                  <c:v>RENDA FAMILIAR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AUTOMÓVEL</c:v>
                </c:pt>
                <c:pt idx="5">
                  <c:v>DESPESAS PESSOAIS</c:v>
                </c:pt>
                <c:pt idx="6">
                  <c:v>LAZER</c:v>
                </c:pt>
                <c:pt idx="7">
                  <c:v>DESPESAS BANCÁRIAS</c:v>
                </c:pt>
                <c:pt idx="8">
                  <c:v>DEPENDENTES</c:v>
                </c:pt>
              </c:strCache>
            </c:strRef>
          </c:cat>
          <c:val>
            <c:numRef>
              <c:f>'Orçamento 2019'!$C$106:$C$114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'Orçamento 2020'!$B$106:$B$114</c:f>
              <c:strCache>
                <c:ptCount val="9"/>
                <c:pt idx="0">
                  <c:v>RENDA FAMILIAR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AUTOMÓVEL</c:v>
                </c:pt>
                <c:pt idx="5">
                  <c:v>DESPESAS PESSOAIS</c:v>
                </c:pt>
                <c:pt idx="6">
                  <c:v>LAZER</c:v>
                </c:pt>
                <c:pt idx="7">
                  <c:v>DESPESAS BANCÁRIAS</c:v>
                </c:pt>
                <c:pt idx="8">
                  <c:v>DEPENDENTES</c:v>
                </c:pt>
              </c:strCache>
            </c:strRef>
          </c:cat>
          <c:val>
            <c:numRef>
              <c:f>'Orçamento 2020'!$C$106:$C$114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'Orçamento 2021'!$B$106:$B$114</c:f>
              <c:strCache>
                <c:ptCount val="9"/>
                <c:pt idx="0">
                  <c:v>RENDA FAMILIAR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AUTOMÓVEL</c:v>
                </c:pt>
                <c:pt idx="5">
                  <c:v>DESPESAS PESSOAIS</c:v>
                </c:pt>
                <c:pt idx="6">
                  <c:v>LAZER</c:v>
                </c:pt>
                <c:pt idx="7">
                  <c:v>DESPESAS BANCÁRIAS</c:v>
                </c:pt>
                <c:pt idx="8">
                  <c:v>DEPENDENTES</c:v>
                </c:pt>
              </c:strCache>
            </c:strRef>
          </c:cat>
          <c:val>
            <c:numRef>
              <c:f>'Orçamento 2021'!$C$106:$C$114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Rendimentos e Despesas ao Longo do Ano - Orçamento
</a:t>
            </a:r>
          </a:p>
        </c:rich>
      </c:tx>
      <c:layout>
        <c:manualLayout>
          <c:xMode val="edge"/>
          <c:yMode val="edge"/>
          <c:x val="0.25654450261780104"/>
          <c:y val="2.7149321266968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13462976813768E-2"/>
          <c:y val="0.14177999767274371"/>
          <c:w val="0.89977561705324371"/>
          <c:h val="0.69834190343064162"/>
        </c:manualLayout>
      </c:layout>
      <c:lineChart>
        <c:grouping val="standard"/>
        <c:varyColors val="0"/>
        <c:ser>
          <c:idx val="0"/>
          <c:order val="0"/>
          <c:tx>
            <c:strRef>
              <c:f>'Orçamento 2018'!$B$99</c:f>
              <c:strCache>
                <c:ptCount val="1"/>
                <c:pt idx="0">
                  <c:v>Rendimentos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'Orçamento 2018'!$C$3:$N$3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'Orçamento 2018'!$E$99:$N$99</c:f>
              <c:numCache>
                <c:formatCode>_(* #,##0.00_);[Red]_(*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'Orçamento 2018'!$B$100</c:f>
              <c:strCache>
                <c:ptCount val="1"/>
                <c:pt idx="0">
                  <c:v>Gastos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'Orçamento 2018'!$C$3:$N$3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'Orçamento 2018'!$E$100:$N$100</c:f>
              <c:numCache>
                <c:formatCode>_(* #,##0.00_);[Red]_(*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'Orçamento 2018'!$B$101</c:f>
              <c:strCache>
                <c:ptCount val="1"/>
                <c:pt idx="0">
                  <c:v>Saldo do Mês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'Orçamento 2018'!$C$3:$N$3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'Orçamento 2018'!$E$101:$N$101</c:f>
              <c:numCache>
                <c:formatCode>_(* #,##0.00_);[Red]_(*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74752"/>
        <c:axId val="269583456"/>
      </c:lineChart>
      <c:catAx>
        <c:axId val="269574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69583456"/>
        <c:crosses val="autoZero"/>
        <c:auto val="0"/>
        <c:lblAlgn val="ctr"/>
        <c:lblOffset val="100"/>
        <c:tickMarkSkip val="1"/>
        <c:noMultiLvlLbl val="0"/>
      </c:catAx>
      <c:valAx>
        <c:axId val="26958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.00_);[Red]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695747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165361003603364"/>
          <c:y val="0.9555336758373687"/>
          <c:w val="0.3193717277486911"/>
          <c:h val="3.01659569516475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5422" footer="0.4921259850000542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r>
              <a:t>Rendimentos e Despesas ao Longo do Ano - Real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79104"/>
        <c:axId val="269584000"/>
      </c:lineChart>
      <c:catAx>
        <c:axId val="26957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69584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958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695791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Rendimentos</a:t>
            </a:r>
          </a:p>
        </c:rich>
      </c:tx>
      <c:layout>
        <c:manualLayout>
          <c:xMode val="edge"/>
          <c:yMode val="edge"/>
          <c:x val="0.34988254127808494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461074775309492E-2"/>
          <c:y val="0.20415259406188169"/>
          <c:w val="0.6382993459555677"/>
          <c:h val="0.70242333211122021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'Orçamento 2018'!$B$5:$B$13</c:f>
              <c:strCache>
                <c:ptCount val="9"/>
                <c:pt idx="0">
                  <c:v>Salários - Marido</c:v>
                </c:pt>
                <c:pt idx="1">
                  <c:v>Salarios - Esposa</c:v>
                </c:pt>
                <c:pt idx="2">
                  <c:v>13º. Salário - Marido</c:v>
                </c:pt>
                <c:pt idx="3">
                  <c:v>13º. Salário - Esposa</c:v>
                </c:pt>
                <c:pt idx="4">
                  <c:v>Férias</c:v>
                </c:pt>
                <c:pt idx="5">
                  <c:v>PLR</c:v>
                </c:pt>
                <c:pt idx="6">
                  <c:v>Bonus</c:v>
                </c:pt>
                <c:pt idx="7">
                  <c:v>Reembolso</c:v>
                </c:pt>
                <c:pt idx="8">
                  <c:v>Outros</c:v>
                </c:pt>
              </c:strCache>
            </c:strRef>
          </c:cat>
          <c:val>
            <c:numRef>
              <c:f>'Orçamento 2018'!$O$5:$O$13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612442061763556"/>
          <c:y val="0.26989655704801602"/>
          <c:w val="0.23968975509267013"/>
          <c:h val="0.55908236383946819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E3E3E3"/>
    </a:solidFill>
    <a:ln w="9525">
      <a:noFill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5422" footer="0.49212598500005422"/>
    <c:pageSetup orientation="landscape" horizontalDpi="-3" verticalDpi="36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Habitação</a:t>
            </a:r>
          </a:p>
        </c:rich>
      </c:tx>
      <c:layout>
        <c:manualLayout>
          <c:xMode val="edge"/>
          <c:yMode val="edge"/>
          <c:x val="0.38534378238181222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198794415804183E-2"/>
          <c:y val="0.2595160094006973"/>
          <c:w val="0.54137240823638866"/>
          <c:h val="0.5951567148921995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'Orçamento 2018'!$B$16:$B$27</c:f>
              <c:strCache>
                <c:ptCount val="12"/>
                <c:pt idx="0">
                  <c:v>Prestação</c:v>
                </c:pt>
                <c:pt idx="1">
                  <c:v>Condomínio</c:v>
                </c:pt>
                <c:pt idx="2">
                  <c:v>IPTU</c:v>
                </c:pt>
                <c:pt idx="3">
                  <c:v>Luz</c:v>
                </c:pt>
                <c:pt idx="4">
                  <c:v>Celular</c:v>
                </c:pt>
                <c:pt idx="5">
                  <c:v>Agua</c:v>
                </c:pt>
                <c:pt idx="6">
                  <c:v>Comgas</c:v>
                </c:pt>
                <c:pt idx="7">
                  <c:v>TV por Assinatura</c:v>
                </c:pt>
                <c:pt idx="8">
                  <c:v>Supermercado</c:v>
                </c:pt>
                <c:pt idx="9">
                  <c:v>Empregada</c:v>
                </c:pt>
                <c:pt idx="10">
                  <c:v>Reformas/Consertos</c:v>
                </c:pt>
                <c:pt idx="11">
                  <c:v>Outros</c:v>
                </c:pt>
              </c:strCache>
            </c:strRef>
          </c:cat>
          <c:val>
            <c:numRef>
              <c:f>'Orçamento 2018'!$O$16:$O$27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 rtl="0"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E3E3E3"/>
    </a:solidFill>
    <a:ln w="9525">
      <a:noFill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5422" footer="0.49212598500005422"/>
    <c:pageSetup orientation="landscape" horizontalDpi="-3" verticalDpi="36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Saúde</a:t>
            </a:r>
          </a:p>
        </c:rich>
      </c:tx>
      <c:layout>
        <c:manualLayout>
          <c:xMode val="edge"/>
          <c:yMode val="edge"/>
          <c:x val="0.42553290767732044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834722764117747E-2"/>
          <c:y val="0.23529451518996541"/>
          <c:w val="0.57919755466347633"/>
          <c:h val="0.636679276396574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'Orçamento 2018'!$B$30:$B$34</c:f>
              <c:strCache>
                <c:ptCount val="5"/>
                <c:pt idx="0">
                  <c:v>Plano de Saúde</c:v>
                </c:pt>
                <c:pt idx="1">
                  <c:v>Médico / Psicologa</c:v>
                </c:pt>
                <c:pt idx="2">
                  <c:v>Dentista</c:v>
                </c:pt>
                <c:pt idx="3">
                  <c:v>Medicamentos</c:v>
                </c:pt>
                <c:pt idx="4">
                  <c:v>Outros</c:v>
                </c:pt>
              </c:strCache>
            </c:strRef>
          </c:cat>
          <c:val>
            <c:numRef>
              <c:f>'Orçamento 2018'!$O$30:$O$34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104192649677656"/>
          <c:y val="0.40484501721021893"/>
          <c:w val="0.25295557913416844"/>
          <c:h val="0.332180657348627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E3E3E3"/>
    </a:solidFill>
    <a:ln w="9525">
      <a:noFill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5422" footer="0.49212598500005422"/>
    <c:pageSetup orientation="landscape" horizontalDpi="-3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89090" name="Line 1"/>
        <xdr:cNvSpPr>
          <a:spLocks noChangeShapeType="1"/>
        </xdr:cNvSpPr>
      </xdr:nvSpPr>
      <xdr:spPr bwMode="auto">
        <a:xfrm>
          <a:off x="3305175" y="409575"/>
          <a:ext cx="995362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381000</xdr:rowOff>
        </xdr:from>
        <xdr:to>
          <xdr:col>2</xdr:col>
          <xdr:colOff>0</xdr:colOff>
          <xdr:row>1</xdr:row>
          <xdr:rowOff>200025</xdr:rowOff>
        </xdr:to>
        <xdr:sp macro="" textlink="">
          <xdr:nvSpPr>
            <xdr:cNvPr id="89089" name="Figura 1" hidden="1">
              <a:extLst>
                <a:ext uri="{63B3BB69-23CF-44E3-9099-C40C66FF867C}">
                  <a14:compatExt spid="_x0000_s89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371850" y="409575"/>
          <a:ext cx="100203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381000</xdr:rowOff>
        </xdr:from>
        <xdr:to>
          <xdr:col>2</xdr:col>
          <xdr:colOff>0</xdr:colOff>
          <xdr:row>1</xdr:row>
          <xdr:rowOff>200025</xdr:rowOff>
        </xdr:to>
        <xdr:sp macro="" textlink="">
          <xdr:nvSpPr>
            <xdr:cNvPr id="2" name="Figura 1" hidden="1">
              <a:extLst>
                <a:ext uri="{63B3BB69-23CF-44E3-9099-C40C66FF867C}">
                  <a14:compatExt spid="_x0000_s89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371850" y="409575"/>
          <a:ext cx="100203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381000</xdr:rowOff>
        </xdr:from>
        <xdr:to>
          <xdr:col>2</xdr:col>
          <xdr:colOff>609600</xdr:colOff>
          <xdr:row>1</xdr:row>
          <xdr:rowOff>200025</xdr:rowOff>
        </xdr:to>
        <xdr:sp macro="" textlink="">
          <xdr:nvSpPr>
            <xdr:cNvPr id="89091" name="Object 3" hidden="1">
              <a:extLst>
                <a:ext uri="{63B3BB69-23CF-44E3-9099-C40C66FF867C}">
                  <a14:compatExt spid="_x0000_s89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304806</xdr:colOff>
      <xdr:row>105</xdr:row>
      <xdr:rowOff>66675</xdr:rowOff>
    </xdr:from>
    <xdr:to>
      <xdr:col>10</xdr:col>
      <xdr:colOff>19056</xdr:colOff>
      <xdr:row>123</xdr:row>
      <xdr:rowOff>57150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371850" y="409575"/>
          <a:ext cx="100203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295275</xdr:rowOff>
        </xdr:from>
        <xdr:to>
          <xdr:col>2</xdr:col>
          <xdr:colOff>0</xdr:colOff>
          <xdr:row>1</xdr:row>
          <xdr:rowOff>114300</xdr:rowOff>
        </xdr:to>
        <xdr:sp macro="" textlink="">
          <xdr:nvSpPr>
            <xdr:cNvPr id="108545" name="Figura 1" hidden="1">
              <a:extLst>
                <a:ext uri="{63B3BB69-23CF-44E3-9099-C40C66FF867C}">
                  <a14:compatExt spid="_x0000_s108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371850" y="409575"/>
          <a:ext cx="100203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295275</xdr:rowOff>
        </xdr:from>
        <xdr:to>
          <xdr:col>2</xdr:col>
          <xdr:colOff>0</xdr:colOff>
          <xdr:row>1</xdr:row>
          <xdr:rowOff>114300</xdr:rowOff>
        </xdr:to>
        <xdr:sp macro="" textlink="">
          <xdr:nvSpPr>
            <xdr:cNvPr id="108546" name="Object 2" hidden="1">
              <a:extLst>
                <a:ext uri="{63B3BB69-23CF-44E3-9099-C40C66FF867C}">
                  <a14:compatExt spid="_x0000_s108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371850" y="409575"/>
          <a:ext cx="100203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295275</xdr:rowOff>
        </xdr:from>
        <xdr:to>
          <xdr:col>2</xdr:col>
          <xdr:colOff>609600</xdr:colOff>
          <xdr:row>1</xdr:row>
          <xdr:rowOff>114300</xdr:rowOff>
        </xdr:to>
        <xdr:sp macro="" textlink="">
          <xdr:nvSpPr>
            <xdr:cNvPr id="108547" name="Object 3" hidden="1">
              <a:extLst>
                <a:ext uri="{63B3BB69-23CF-44E3-9099-C40C66FF867C}">
                  <a14:compatExt spid="_x0000_s108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304806</xdr:colOff>
      <xdr:row>103</xdr:row>
      <xdr:rowOff>66675</xdr:rowOff>
    </xdr:from>
    <xdr:to>
      <xdr:col>10</xdr:col>
      <xdr:colOff>19056</xdr:colOff>
      <xdr:row>121</xdr:row>
      <xdr:rowOff>57150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371850" y="409575"/>
          <a:ext cx="100203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295275</xdr:rowOff>
        </xdr:from>
        <xdr:to>
          <xdr:col>2</xdr:col>
          <xdr:colOff>0</xdr:colOff>
          <xdr:row>1</xdr:row>
          <xdr:rowOff>114300</xdr:rowOff>
        </xdr:to>
        <xdr:sp macro="" textlink="">
          <xdr:nvSpPr>
            <xdr:cNvPr id="109569" name="Figura 1" hidden="1">
              <a:extLst>
                <a:ext uri="{63B3BB69-23CF-44E3-9099-C40C66FF867C}">
                  <a14:compatExt spid="_x0000_s109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371850" y="409575"/>
          <a:ext cx="100203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295275</xdr:rowOff>
        </xdr:from>
        <xdr:to>
          <xdr:col>2</xdr:col>
          <xdr:colOff>0</xdr:colOff>
          <xdr:row>1</xdr:row>
          <xdr:rowOff>114300</xdr:rowOff>
        </xdr:to>
        <xdr:sp macro="" textlink="">
          <xdr:nvSpPr>
            <xdr:cNvPr id="109570" name="Object 2" hidden="1">
              <a:extLst>
                <a:ext uri="{63B3BB69-23CF-44E3-9099-C40C66FF867C}">
                  <a14:compatExt spid="_x0000_s109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371850" y="409575"/>
          <a:ext cx="100203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295275</xdr:rowOff>
        </xdr:from>
        <xdr:to>
          <xdr:col>2</xdr:col>
          <xdr:colOff>609600</xdr:colOff>
          <xdr:row>1</xdr:row>
          <xdr:rowOff>114300</xdr:rowOff>
        </xdr:to>
        <xdr:sp macro="" textlink="">
          <xdr:nvSpPr>
            <xdr:cNvPr id="109571" name="Object 3" hidden="1">
              <a:extLst>
                <a:ext uri="{63B3BB69-23CF-44E3-9099-C40C66FF867C}">
                  <a14:compatExt spid="_x0000_s109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304806</xdr:colOff>
      <xdr:row>103</xdr:row>
      <xdr:rowOff>66675</xdr:rowOff>
    </xdr:from>
    <xdr:to>
      <xdr:col>10</xdr:col>
      <xdr:colOff>19056</xdr:colOff>
      <xdr:row>121</xdr:row>
      <xdr:rowOff>57150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371850" y="409575"/>
          <a:ext cx="100203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295275</xdr:rowOff>
        </xdr:from>
        <xdr:to>
          <xdr:col>2</xdr:col>
          <xdr:colOff>0</xdr:colOff>
          <xdr:row>1</xdr:row>
          <xdr:rowOff>114300</xdr:rowOff>
        </xdr:to>
        <xdr:sp macro="" textlink="">
          <xdr:nvSpPr>
            <xdr:cNvPr id="110593" name="Figura 1" hidden="1">
              <a:extLst>
                <a:ext uri="{63B3BB69-23CF-44E3-9099-C40C66FF867C}">
                  <a14:compatExt spid="_x0000_s110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371850" y="409575"/>
          <a:ext cx="100203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295275</xdr:rowOff>
        </xdr:from>
        <xdr:to>
          <xdr:col>2</xdr:col>
          <xdr:colOff>0</xdr:colOff>
          <xdr:row>1</xdr:row>
          <xdr:rowOff>114300</xdr:rowOff>
        </xdr:to>
        <xdr:sp macro="" textlink="">
          <xdr:nvSpPr>
            <xdr:cNvPr id="110594" name="Object 2" hidden="1">
              <a:extLst>
                <a:ext uri="{63B3BB69-23CF-44E3-9099-C40C66FF867C}">
                  <a14:compatExt spid="_x0000_s110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371850" y="409575"/>
          <a:ext cx="100203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295275</xdr:rowOff>
        </xdr:from>
        <xdr:to>
          <xdr:col>2</xdr:col>
          <xdr:colOff>609600</xdr:colOff>
          <xdr:row>1</xdr:row>
          <xdr:rowOff>114300</xdr:rowOff>
        </xdr:to>
        <xdr:sp macro="" textlink="">
          <xdr:nvSpPr>
            <xdr:cNvPr id="110595" name="Object 3" hidden="1">
              <a:extLst>
                <a:ext uri="{63B3BB69-23CF-44E3-9099-C40C66FF867C}">
                  <a14:compatExt spid="_x0000_s110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304806</xdr:colOff>
      <xdr:row>103</xdr:row>
      <xdr:rowOff>66675</xdr:rowOff>
    </xdr:from>
    <xdr:to>
      <xdr:col>10</xdr:col>
      <xdr:colOff>19056</xdr:colOff>
      <xdr:row>121</xdr:row>
      <xdr:rowOff>57150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304800</xdr:colOff>
      <xdr:row>45</xdr:row>
      <xdr:rowOff>25400</xdr:rowOff>
    </xdr:to>
    <xdr:graphicFrame macro="">
      <xdr:nvGraphicFramePr>
        <xdr:cNvPr id="91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1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9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0</xdr:colOff>
      <xdr:row>17</xdr:row>
      <xdr:rowOff>0</xdr:rowOff>
    </xdr:to>
    <xdr:graphicFrame macro="">
      <xdr:nvGraphicFramePr>
        <xdr:cNvPr id="9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9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9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56</xdr:row>
      <xdr:rowOff>0</xdr:rowOff>
    </xdr:to>
    <xdr:graphicFrame macro="">
      <xdr:nvGraphicFramePr>
        <xdr:cNvPr id="942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19</xdr:col>
      <xdr:colOff>0</xdr:colOff>
      <xdr:row>56</xdr:row>
      <xdr:rowOff>0</xdr:rowOff>
    </xdr:to>
    <xdr:graphicFrame macro="">
      <xdr:nvGraphicFramePr>
        <xdr:cNvPr id="942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9</xdr:col>
      <xdr:colOff>0</xdr:colOff>
      <xdr:row>76</xdr:row>
      <xdr:rowOff>0</xdr:rowOff>
    </xdr:to>
    <xdr:graphicFrame macro="">
      <xdr:nvGraphicFramePr>
        <xdr:cNvPr id="942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58</xdr:row>
      <xdr:rowOff>66675</xdr:rowOff>
    </xdr:from>
    <xdr:to>
      <xdr:col>20</xdr:col>
      <xdr:colOff>200025</xdr:colOff>
      <xdr:row>76</xdr:row>
      <xdr:rowOff>0</xdr:rowOff>
    </xdr:to>
    <xdr:graphicFrame macro="">
      <xdr:nvGraphicFramePr>
        <xdr:cNvPr id="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oleObject" Target="../embeddings/oleObject6.bin"/><Relationship Id="rId5" Type="http://schemas.openxmlformats.org/officeDocument/2006/relationships/oleObject" Target="../embeddings/oleObject5.bin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oleObject" Target="../embeddings/oleObject9.bin"/><Relationship Id="rId5" Type="http://schemas.openxmlformats.org/officeDocument/2006/relationships/oleObject" Target="../embeddings/oleObject8.bin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B18"/>
  <sheetViews>
    <sheetView showGridLines="0" workbookViewId="0">
      <selection activeCell="C18" sqref="C18"/>
    </sheetView>
  </sheetViews>
  <sheetFormatPr defaultColWidth="8.85546875" defaultRowHeight="12.75" x14ac:dyDescent="0.2"/>
  <cols>
    <col min="1" max="1" width="3.42578125" customWidth="1"/>
  </cols>
  <sheetData>
    <row r="1" spans="1:2" ht="15.75" x14ac:dyDescent="0.25">
      <c r="A1" s="2" t="s">
        <v>105</v>
      </c>
    </row>
    <row r="3" spans="1:2" x14ac:dyDescent="0.2">
      <c r="A3" s="4" t="s">
        <v>106</v>
      </c>
      <c r="B3" s="3" t="s">
        <v>107</v>
      </c>
    </row>
    <row r="4" spans="1:2" x14ac:dyDescent="0.2">
      <c r="B4" t="s">
        <v>108</v>
      </c>
    </row>
    <row r="5" spans="1:2" x14ac:dyDescent="0.2">
      <c r="B5" t="s">
        <v>109</v>
      </c>
    </row>
    <row r="7" spans="1:2" x14ac:dyDescent="0.2">
      <c r="A7" s="4" t="s">
        <v>106</v>
      </c>
      <c r="B7" s="3" t="s">
        <v>110</v>
      </c>
    </row>
    <row r="8" spans="1:2" x14ac:dyDescent="0.2">
      <c r="B8" t="s">
        <v>111</v>
      </c>
    </row>
    <row r="9" spans="1:2" x14ac:dyDescent="0.2">
      <c r="B9" t="s">
        <v>112</v>
      </c>
    </row>
    <row r="10" spans="1:2" x14ac:dyDescent="0.2">
      <c r="B10" t="s">
        <v>113</v>
      </c>
    </row>
    <row r="12" spans="1:2" x14ac:dyDescent="0.2">
      <c r="A12" s="4" t="s">
        <v>106</v>
      </c>
      <c r="B12" s="3" t="s">
        <v>114</v>
      </c>
    </row>
    <row r="13" spans="1:2" x14ac:dyDescent="0.2">
      <c r="B13" t="s">
        <v>115</v>
      </c>
    </row>
    <row r="14" spans="1:2" x14ac:dyDescent="0.2">
      <c r="B14" t="s">
        <v>116</v>
      </c>
    </row>
    <row r="16" spans="1:2" x14ac:dyDescent="0.2">
      <c r="A16" s="4" t="s">
        <v>106</v>
      </c>
      <c r="B16" s="3" t="s">
        <v>117</v>
      </c>
    </row>
    <row r="17" spans="2:2" x14ac:dyDescent="0.2">
      <c r="B17" t="s">
        <v>118</v>
      </c>
    </row>
    <row r="18" spans="2:2" x14ac:dyDescent="0.2">
      <c r="B18" t="s">
        <v>119</v>
      </c>
    </row>
  </sheetData>
  <phoneticPr fontId="8" type="noConversion"/>
  <pageMargins left="0.78740157499999996" right="0.78740157499999996" top="0.984251969" bottom="0.984251969" header="0.49212598499999999" footer="0.49212598499999999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applyStyles="1" summaryBelow="0"/>
  </sheetPr>
  <dimension ref="A1:AI119"/>
  <sheetViews>
    <sheetView showGridLines="0" tabSelected="1" zoomScaleNormal="10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D1" sqref="D1:O1"/>
    </sheetView>
  </sheetViews>
  <sheetFormatPr defaultColWidth="11.42578125" defaultRowHeight="12.75" outlineLevelRow="1" x14ac:dyDescent="0.2"/>
  <cols>
    <col min="1" max="1" width="1.7109375" customWidth="1"/>
    <col min="2" max="2" width="35.7109375" style="82" customWidth="1"/>
    <col min="3" max="3" width="13.140625" bestFit="1" customWidth="1"/>
    <col min="4" max="4" width="14.42578125" bestFit="1" customWidth="1"/>
    <col min="5" max="14" width="12.140625" customWidth="1"/>
    <col min="15" max="15" width="14.42578125" bestFit="1" customWidth="1"/>
    <col min="16" max="16" width="6.7109375" customWidth="1"/>
    <col min="17" max="17" width="3.7109375" customWidth="1"/>
    <col min="257" max="257" width="1.7109375" customWidth="1"/>
    <col min="258" max="258" width="35.7109375" customWidth="1"/>
    <col min="259" max="259" width="12.5703125" bestFit="1" customWidth="1"/>
    <col min="260" max="260" width="13.7109375" bestFit="1" customWidth="1"/>
    <col min="261" max="270" width="12.140625" customWidth="1"/>
    <col min="271" max="271" width="13.140625" bestFit="1" customWidth="1"/>
    <col min="272" max="272" width="6.7109375" customWidth="1"/>
    <col min="273" max="273" width="3.7109375" customWidth="1"/>
    <col min="513" max="513" width="1.7109375" customWidth="1"/>
    <col min="514" max="514" width="35.7109375" customWidth="1"/>
    <col min="515" max="515" width="12.5703125" bestFit="1" customWidth="1"/>
    <col min="516" max="516" width="13.7109375" bestFit="1" customWidth="1"/>
    <col min="517" max="526" width="12.140625" customWidth="1"/>
    <col min="527" max="527" width="13.140625" bestFit="1" customWidth="1"/>
    <col min="528" max="528" width="6.7109375" customWidth="1"/>
    <col min="529" max="529" width="3.7109375" customWidth="1"/>
    <col min="769" max="769" width="1.7109375" customWidth="1"/>
    <col min="770" max="770" width="35.7109375" customWidth="1"/>
    <col min="771" max="771" width="12.5703125" bestFit="1" customWidth="1"/>
    <col min="772" max="772" width="13.7109375" bestFit="1" customWidth="1"/>
    <col min="773" max="782" width="12.140625" customWidth="1"/>
    <col min="783" max="783" width="13.140625" bestFit="1" customWidth="1"/>
    <col min="784" max="784" width="6.7109375" customWidth="1"/>
    <col min="785" max="785" width="3.7109375" customWidth="1"/>
    <col min="1025" max="1025" width="1.7109375" customWidth="1"/>
    <col min="1026" max="1026" width="35.7109375" customWidth="1"/>
    <col min="1027" max="1027" width="12.5703125" bestFit="1" customWidth="1"/>
    <col min="1028" max="1028" width="13.7109375" bestFit="1" customWidth="1"/>
    <col min="1029" max="1038" width="12.140625" customWidth="1"/>
    <col min="1039" max="1039" width="13.140625" bestFit="1" customWidth="1"/>
    <col min="1040" max="1040" width="6.7109375" customWidth="1"/>
    <col min="1041" max="1041" width="3.7109375" customWidth="1"/>
    <col min="1281" max="1281" width="1.7109375" customWidth="1"/>
    <col min="1282" max="1282" width="35.7109375" customWidth="1"/>
    <col min="1283" max="1283" width="12.5703125" bestFit="1" customWidth="1"/>
    <col min="1284" max="1284" width="13.7109375" bestFit="1" customWidth="1"/>
    <col min="1285" max="1294" width="12.140625" customWidth="1"/>
    <col min="1295" max="1295" width="13.140625" bestFit="1" customWidth="1"/>
    <col min="1296" max="1296" width="6.7109375" customWidth="1"/>
    <col min="1297" max="1297" width="3.7109375" customWidth="1"/>
    <col min="1537" max="1537" width="1.7109375" customWidth="1"/>
    <col min="1538" max="1538" width="35.7109375" customWidth="1"/>
    <col min="1539" max="1539" width="12.5703125" bestFit="1" customWidth="1"/>
    <col min="1540" max="1540" width="13.7109375" bestFit="1" customWidth="1"/>
    <col min="1541" max="1550" width="12.140625" customWidth="1"/>
    <col min="1551" max="1551" width="13.140625" bestFit="1" customWidth="1"/>
    <col min="1552" max="1552" width="6.7109375" customWidth="1"/>
    <col min="1553" max="1553" width="3.7109375" customWidth="1"/>
    <col min="1793" max="1793" width="1.7109375" customWidth="1"/>
    <col min="1794" max="1794" width="35.7109375" customWidth="1"/>
    <col min="1795" max="1795" width="12.5703125" bestFit="1" customWidth="1"/>
    <col min="1796" max="1796" width="13.7109375" bestFit="1" customWidth="1"/>
    <col min="1797" max="1806" width="12.140625" customWidth="1"/>
    <col min="1807" max="1807" width="13.140625" bestFit="1" customWidth="1"/>
    <col min="1808" max="1808" width="6.7109375" customWidth="1"/>
    <col min="1809" max="1809" width="3.7109375" customWidth="1"/>
    <col min="2049" max="2049" width="1.7109375" customWidth="1"/>
    <col min="2050" max="2050" width="35.7109375" customWidth="1"/>
    <col min="2051" max="2051" width="12.5703125" bestFit="1" customWidth="1"/>
    <col min="2052" max="2052" width="13.7109375" bestFit="1" customWidth="1"/>
    <col min="2053" max="2062" width="12.140625" customWidth="1"/>
    <col min="2063" max="2063" width="13.140625" bestFit="1" customWidth="1"/>
    <col min="2064" max="2064" width="6.7109375" customWidth="1"/>
    <col min="2065" max="2065" width="3.7109375" customWidth="1"/>
    <col min="2305" max="2305" width="1.7109375" customWidth="1"/>
    <col min="2306" max="2306" width="35.7109375" customWidth="1"/>
    <col min="2307" max="2307" width="12.5703125" bestFit="1" customWidth="1"/>
    <col min="2308" max="2308" width="13.7109375" bestFit="1" customWidth="1"/>
    <col min="2309" max="2318" width="12.140625" customWidth="1"/>
    <col min="2319" max="2319" width="13.140625" bestFit="1" customWidth="1"/>
    <col min="2320" max="2320" width="6.7109375" customWidth="1"/>
    <col min="2321" max="2321" width="3.7109375" customWidth="1"/>
    <col min="2561" max="2561" width="1.7109375" customWidth="1"/>
    <col min="2562" max="2562" width="35.7109375" customWidth="1"/>
    <col min="2563" max="2563" width="12.5703125" bestFit="1" customWidth="1"/>
    <col min="2564" max="2564" width="13.7109375" bestFit="1" customWidth="1"/>
    <col min="2565" max="2574" width="12.140625" customWidth="1"/>
    <col min="2575" max="2575" width="13.140625" bestFit="1" customWidth="1"/>
    <col min="2576" max="2576" width="6.7109375" customWidth="1"/>
    <col min="2577" max="2577" width="3.7109375" customWidth="1"/>
    <col min="2817" max="2817" width="1.7109375" customWidth="1"/>
    <col min="2818" max="2818" width="35.7109375" customWidth="1"/>
    <col min="2819" max="2819" width="12.5703125" bestFit="1" customWidth="1"/>
    <col min="2820" max="2820" width="13.7109375" bestFit="1" customWidth="1"/>
    <col min="2821" max="2830" width="12.140625" customWidth="1"/>
    <col min="2831" max="2831" width="13.140625" bestFit="1" customWidth="1"/>
    <col min="2832" max="2832" width="6.7109375" customWidth="1"/>
    <col min="2833" max="2833" width="3.7109375" customWidth="1"/>
    <col min="3073" max="3073" width="1.7109375" customWidth="1"/>
    <col min="3074" max="3074" width="35.7109375" customWidth="1"/>
    <col min="3075" max="3075" width="12.5703125" bestFit="1" customWidth="1"/>
    <col min="3076" max="3076" width="13.7109375" bestFit="1" customWidth="1"/>
    <col min="3077" max="3086" width="12.140625" customWidth="1"/>
    <col min="3087" max="3087" width="13.140625" bestFit="1" customWidth="1"/>
    <col min="3088" max="3088" width="6.7109375" customWidth="1"/>
    <col min="3089" max="3089" width="3.7109375" customWidth="1"/>
    <col min="3329" max="3329" width="1.7109375" customWidth="1"/>
    <col min="3330" max="3330" width="35.7109375" customWidth="1"/>
    <col min="3331" max="3331" width="12.5703125" bestFit="1" customWidth="1"/>
    <col min="3332" max="3332" width="13.7109375" bestFit="1" customWidth="1"/>
    <col min="3333" max="3342" width="12.140625" customWidth="1"/>
    <col min="3343" max="3343" width="13.140625" bestFit="1" customWidth="1"/>
    <col min="3344" max="3344" width="6.7109375" customWidth="1"/>
    <col min="3345" max="3345" width="3.7109375" customWidth="1"/>
    <col min="3585" max="3585" width="1.7109375" customWidth="1"/>
    <col min="3586" max="3586" width="35.7109375" customWidth="1"/>
    <col min="3587" max="3587" width="12.5703125" bestFit="1" customWidth="1"/>
    <col min="3588" max="3588" width="13.7109375" bestFit="1" customWidth="1"/>
    <col min="3589" max="3598" width="12.140625" customWidth="1"/>
    <col min="3599" max="3599" width="13.140625" bestFit="1" customWidth="1"/>
    <col min="3600" max="3600" width="6.7109375" customWidth="1"/>
    <col min="3601" max="3601" width="3.7109375" customWidth="1"/>
    <col min="3841" max="3841" width="1.7109375" customWidth="1"/>
    <col min="3842" max="3842" width="35.7109375" customWidth="1"/>
    <col min="3843" max="3843" width="12.5703125" bestFit="1" customWidth="1"/>
    <col min="3844" max="3844" width="13.7109375" bestFit="1" customWidth="1"/>
    <col min="3845" max="3854" width="12.140625" customWidth="1"/>
    <col min="3855" max="3855" width="13.140625" bestFit="1" customWidth="1"/>
    <col min="3856" max="3856" width="6.7109375" customWidth="1"/>
    <col min="3857" max="3857" width="3.7109375" customWidth="1"/>
    <col min="4097" max="4097" width="1.7109375" customWidth="1"/>
    <col min="4098" max="4098" width="35.7109375" customWidth="1"/>
    <col min="4099" max="4099" width="12.5703125" bestFit="1" customWidth="1"/>
    <col min="4100" max="4100" width="13.7109375" bestFit="1" customWidth="1"/>
    <col min="4101" max="4110" width="12.140625" customWidth="1"/>
    <col min="4111" max="4111" width="13.140625" bestFit="1" customWidth="1"/>
    <col min="4112" max="4112" width="6.7109375" customWidth="1"/>
    <col min="4113" max="4113" width="3.7109375" customWidth="1"/>
    <col min="4353" max="4353" width="1.7109375" customWidth="1"/>
    <col min="4354" max="4354" width="35.7109375" customWidth="1"/>
    <col min="4355" max="4355" width="12.5703125" bestFit="1" customWidth="1"/>
    <col min="4356" max="4356" width="13.7109375" bestFit="1" customWidth="1"/>
    <col min="4357" max="4366" width="12.140625" customWidth="1"/>
    <col min="4367" max="4367" width="13.140625" bestFit="1" customWidth="1"/>
    <col min="4368" max="4368" width="6.7109375" customWidth="1"/>
    <col min="4369" max="4369" width="3.7109375" customWidth="1"/>
    <col min="4609" max="4609" width="1.7109375" customWidth="1"/>
    <col min="4610" max="4610" width="35.7109375" customWidth="1"/>
    <col min="4611" max="4611" width="12.5703125" bestFit="1" customWidth="1"/>
    <col min="4612" max="4612" width="13.7109375" bestFit="1" customWidth="1"/>
    <col min="4613" max="4622" width="12.140625" customWidth="1"/>
    <col min="4623" max="4623" width="13.140625" bestFit="1" customWidth="1"/>
    <col min="4624" max="4624" width="6.7109375" customWidth="1"/>
    <col min="4625" max="4625" width="3.7109375" customWidth="1"/>
    <col min="4865" max="4865" width="1.7109375" customWidth="1"/>
    <col min="4866" max="4866" width="35.7109375" customWidth="1"/>
    <col min="4867" max="4867" width="12.5703125" bestFit="1" customWidth="1"/>
    <col min="4868" max="4868" width="13.7109375" bestFit="1" customWidth="1"/>
    <col min="4869" max="4878" width="12.140625" customWidth="1"/>
    <col min="4879" max="4879" width="13.140625" bestFit="1" customWidth="1"/>
    <col min="4880" max="4880" width="6.7109375" customWidth="1"/>
    <col min="4881" max="4881" width="3.7109375" customWidth="1"/>
    <col min="5121" max="5121" width="1.7109375" customWidth="1"/>
    <col min="5122" max="5122" width="35.7109375" customWidth="1"/>
    <col min="5123" max="5123" width="12.5703125" bestFit="1" customWidth="1"/>
    <col min="5124" max="5124" width="13.7109375" bestFit="1" customWidth="1"/>
    <col min="5125" max="5134" width="12.140625" customWidth="1"/>
    <col min="5135" max="5135" width="13.140625" bestFit="1" customWidth="1"/>
    <col min="5136" max="5136" width="6.7109375" customWidth="1"/>
    <col min="5137" max="5137" width="3.7109375" customWidth="1"/>
    <col min="5377" max="5377" width="1.7109375" customWidth="1"/>
    <col min="5378" max="5378" width="35.7109375" customWidth="1"/>
    <col min="5379" max="5379" width="12.5703125" bestFit="1" customWidth="1"/>
    <col min="5380" max="5380" width="13.7109375" bestFit="1" customWidth="1"/>
    <col min="5381" max="5390" width="12.140625" customWidth="1"/>
    <col min="5391" max="5391" width="13.140625" bestFit="1" customWidth="1"/>
    <col min="5392" max="5392" width="6.7109375" customWidth="1"/>
    <col min="5393" max="5393" width="3.7109375" customWidth="1"/>
    <col min="5633" max="5633" width="1.7109375" customWidth="1"/>
    <col min="5634" max="5634" width="35.7109375" customWidth="1"/>
    <col min="5635" max="5635" width="12.5703125" bestFit="1" customWidth="1"/>
    <col min="5636" max="5636" width="13.7109375" bestFit="1" customWidth="1"/>
    <col min="5637" max="5646" width="12.140625" customWidth="1"/>
    <col min="5647" max="5647" width="13.140625" bestFit="1" customWidth="1"/>
    <col min="5648" max="5648" width="6.7109375" customWidth="1"/>
    <col min="5649" max="5649" width="3.7109375" customWidth="1"/>
    <col min="5889" max="5889" width="1.7109375" customWidth="1"/>
    <col min="5890" max="5890" width="35.7109375" customWidth="1"/>
    <col min="5891" max="5891" width="12.5703125" bestFit="1" customWidth="1"/>
    <col min="5892" max="5892" width="13.7109375" bestFit="1" customWidth="1"/>
    <col min="5893" max="5902" width="12.140625" customWidth="1"/>
    <col min="5903" max="5903" width="13.140625" bestFit="1" customWidth="1"/>
    <col min="5904" max="5904" width="6.7109375" customWidth="1"/>
    <col min="5905" max="5905" width="3.7109375" customWidth="1"/>
    <col min="6145" max="6145" width="1.7109375" customWidth="1"/>
    <col min="6146" max="6146" width="35.7109375" customWidth="1"/>
    <col min="6147" max="6147" width="12.5703125" bestFit="1" customWidth="1"/>
    <col min="6148" max="6148" width="13.7109375" bestFit="1" customWidth="1"/>
    <col min="6149" max="6158" width="12.140625" customWidth="1"/>
    <col min="6159" max="6159" width="13.140625" bestFit="1" customWidth="1"/>
    <col min="6160" max="6160" width="6.7109375" customWidth="1"/>
    <col min="6161" max="6161" width="3.7109375" customWidth="1"/>
    <col min="6401" max="6401" width="1.7109375" customWidth="1"/>
    <col min="6402" max="6402" width="35.7109375" customWidth="1"/>
    <col min="6403" max="6403" width="12.5703125" bestFit="1" customWidth="1"/>
    <col min="6404" max="6404" width="13.7109375" bestFit="1" customWidth="1"/>
    <col min="6405" max="6414" width="12.140625" customWidth="1"/>
    <col min="6415" max="6415" width="13.140625" bestFit="1" customWidth="1"/>
    <col min="6416" max="6416" width="6.7109375" customWidth="1"/>
    <col min="6417" max="6417" width="3.7109375" customWidth="1"/>
    <col min="6657" max="6657" width="1.7109375" customWidth="1"/>
    <col min="6658" max="6658" width="35.7109375" customWidth="1"/>
    <col min="6659" max="6659" width="12.5703125" bestFit="1" customWidth="1"/>
    <col min="6660" max="6660" width="13.7109375" bestFit="1" customWidth="1"/>
    <col min="6661" max="6670" width="12.140625" customWidth="1"/>
    <col min="6671" max="6671" width="13.140625" bestFit="1" customWidth="1"/>
    <col min="6672" max="6672" width="6.7109375" customWidth="1"/>
    <col min="6673" max="6673" width="3.7109375" customWidth="1"/>
    <col min="6913" max="6913" width="1.7109375" customWidth="1"/>
    <col min="6914" max="6914" width="35.7109375" customWidth="1"/>
    <col min="6915" max="6915" width="12.5703125" bestFit="1" customWidth="1"/>
    <col min="6916" max="6916" width="13.7109375" bestFit="1" customWidth="1"/>
    <col min="6917" max="6926" width="12.140625" customWidth="1"/>
    <col min="6927" max="6927" width="13.140625" bestFit="1" customWidth="1"/>
    <col min="6928" max="6928" width="6.7109375" customWidth="1"/>
    <col min="6929" max="6929" width="3.7109375" customWidth="1"/>
    <col min="7169" max="7169" width="1.7109375" customWidth="1"/>
    <col min="7170" max="7170" width="35.7109375" customWidth="1"/>
    <col min="7171" max="7171" width="12.5703125" bestFit="1" customWidth="1"/>
    <col min="7172" max="7172" width="13.7109375" bestFit="1" customWidth="1"/>
    <col min="7173" max="7182" width="12.140625" customWidth="1"/>
    <col min="7183" max="7183" width="13.140625" bestFit="1" customWidth="1"/>
    <col min="7184" max="7184" width="6.7109375" customWidth="1"/>
    <col min="7185" max="7185" width="3.7109375" customWidth="1"/>
    <col min="7425" max="7425" width="1.7109375" customWidth="1"/>
    <col min="7426" max="7426" width="35.7109375" customWidth="1"/>
    <col min="7427" max="7427" width="12.5703125" bestFit="1" customWidth="1"/>
    <col min="7428" max="7428" width="13.7109375" bestFit="1" customWidth="1"/>
    <col min="7429" max="7438" width="12.140625" customWidth="1"/>
    <col min="7439" max="7439" width="13.140625" bestFit="1" customWidth="1"/>
    <col min="7440" max="7440" width="6.7109375" customWidth="1"/>
    <col min="7441" max="7441" width="3.7109375" customWidth="1"/>
    <col min="7681" max="7681" width="1.7109375" customWidth="1"/>
    <col min="7682" max="7682" width="35.7109375" customWidth="1"/>
    <col min="7683" max="7683" width="12.5703125" bestFit="1" customWidth="1"/>
    <col min="7684" max="7684" width="13.7109375" bestFit="1" customWidth="1"/>
    <col min="7685" max="7694" width="12.140625" customWidth="1"/>
    <col min="7695" max="7695" width="13.140625" bestFit="1" customWidth="1"/>
    <col min="7696" max="7696" width="6.7109375" customWidth="1"/>
    <col min="7697" max="7697" width="3.7109375" customWidth="1"/>
    <col min="7937" max="7937" width="1.7109375" customWidth="1"/>
    <col min="7938" max="7938" width="35.7109375" customWidth="1"/>
    <col min="7939" max="7939" width="12.5703125" bestFit="1" customWidth="1"/>
    <col min="7940" max="7940" width="13.7109375" bestFit="1" customWidth="1"/>
    <col min="7941" max="7950" width="12.140625" customWidth="1"/>
    <col min="7951" max="7951" width="13.140625" bestFit="1" customWidth="1"/>
    <col min="7952" max="7952" width="6.7109375" customWidth="1"/>
    <col min="7953" max="7953" width="3.7109375" customWidth="1"/>
    <col min="8193" max="8193" width="1.7109375" customWidth="1"/>
    <col min="8194" max="8194" width="35.7109375" customWidth="1"/>
    <col min="8195" max="8195" width="12.5703125" bestFit="1" customWidth="1"/>
    <col min="8196" max="8196" width="13.7109375" bestFit="1" customWidth="1"/>
    <col min="8197" max="8206" width="12.140625" customWidth="1"/>
    <col min="8207" max="8207" width="13.140625" bestFit="1" customWidth="1"/>
    <col min="8208" max="8208" width="6.7109375" customWidth="1"/>
    <col min="8209" max="8209" width="3.7109375" customWidth="1"/>
    <col min="8449" max="8449" width="1.7109375" customWidth="1"/>
    <col min="8450" max="8450" width="35.7109375" customWidth="1"/>
    <col min="8451" max="8451" width="12.5703125" bestFit="1" customWidth="1"/>
    <col min="8452" max="8452" width="13.7109375" bestFit="1" customWidth="1"/>
    <col min="8453" max="8462" width="12.140625" customWidth="1"/>
    <col min="8463" max="8463" width="13.140625" bestFit="1" customWidth="1"/>
    <col min="8464" max="8464" width="6.7109375" customWidth="1"/>
    <col min="8465" max="8465" width="3.7109375" customWidth="1"/>
    <col min="8705" max="8705" width="1.7109375" customWidth="1"/>
    <col min="8706" max="8706" width="35.7109375" customWidth="1"/>
    <col min="8707" max="8707" width="12.5703125" bestFit="1" customWidth="1"/>
    <col min="8708" max="8708" width="13.7109375" bestFit="1" customWidth="1"/>
    <col min="8709" max="8718" width="12.140625" customWidth="1"/>
    <col min="8719" max="8719" width="13.140625" bestFit="1" customWidth="1"/>
    <col min="8720" max="8720" width="6.7109375" customWidth="1"/>
    <col min="8721" max="8721" width="3.7109375" customWidth="1"/>
    <col min="8961" max="8961" width="1.7109375" customWidth="1"/>
    <col min="8962" max="8962" width="35.7109375" customWidth="1"/>
    <col min="8963" max="8963" width="12.5703125" bestFit="1" customWidth="1"/>
    <col min="8964" max="8964" width="13.7109375" bestFit="1" customWidth="1"/>
    <col min="8965" max="8974" width="12.140625" customWidth="1"/>
    <col min="8975" max="8975" width="13.140625" bestFit="1" customWidth="1"/>
    <col min="8976" max="8976" width="6.7109375" customWidth="1"/>
    <col min="8977" max="8977" width="3.7109375" customWidth="1"/>
    <col min="9217" max="9217" width="1.7109375" customWidth="1"/>
    <col min="9218" max="9218" width="35.7109375" customWidth="1"/>
    <col min="9219" max="9219" width="12.5703125" bestFit="1" customWidth="1"/>
    <col min="9220" max="9220" width="13.7109375" bestFit="1" customWidth="1"/>
    <col min="9221" max="9230" width="12.140625" customWidth="1"/>
    <col min="9231" max="9231" width="13.140625" bestFit="1" customWidth="1"/>
    <col min="9232" max="9232" width="6.7109375" customWidth="1"/>
    <col min="9233" max="9233" width="3.7109375" customWidth="1"/>
    <col min="9473" max="9473" width="1.7109375" customWidth="1"/>
    <col min="9474" max="9474" width="35.7109375" customWidth="1"/>
    <col min="9475" max="9475" width="12.5703125" bestFit="1" customWidth="1"/>
    <col min="9476" max="9476" width="13.7109375" bestFit="1" customWidth="1"/>
    <col min="9477" max="9486" width="12.140625" customWidth="1"/>
    <col min="9487" max="9487" width="13.140625" bestFit="1" customWidth="1"/>
    <col min="9488" max="9488" width="6.7109375" customWidth="1"/>
    <col min="9489" max="9489" width="3.7109375" customWidth="1"/>
    <col min="9729" max="9729" width="1.7109375" customWidth="1"/>
    <col min="9730" max="9730" width="35.7109375" customWidth="1"/>
    <col min="9731" max="9731" width="12.5703125" bestFit="1" customWidth="1"/>
    <col min="9732" max="9732" width="13.7109375" bestFit="1" customWidth="1"/>
    <col min="9733" max="9742" width="12.140625" customWidth="1"/>
    <col min="9743" max="9743" width="13.140625" bestFit="1" customWidth="1"/>
    <col min="9744" max="9744" width="6.7109375" customWidth="1"/>
    <col min="9745" max="9745" width="3.7109375" customWidth="1"/>
    <col min="9985" max="9985" width="1.7109375" customWidth="1"/>
    <col min="9986" max="9986" width="35.7109375" customWidth="1"/>
    <col min="9987" max="9987" width="12.5703125" bestFit="1" customWidth="1"/>
    <col min="9988" max="9988" width="13.7109375" bestFit="1" customWidth="1"/>
    <col min="9989" max="9998" width="12.140625" customWidth="1"/>
    <col min="9999" max="9999" width="13.140625" bestFit="1" customWidth="1"/>
    <col min="10000" max="10000" width="6.7109375" customWidth="1"/>
    <col min="10001" max="10001" width="3.7109375" customWidth="1"/>
    <col min="10241" max="10241" width="1.7109375" customWidth="1"/>
    <col min="10242" max="10242" width="35.7109375" customWidth="1"/>
    <col min="10243" max="10243" width="12.5703125" bestFit="1" customWidth="1"/>
    <col min="10244" max="10244" width="13.7109375" bestFit="1" customWidth="1"/>
    <col min="10245" max="10254" width="12.140625" customWidth="1"/>
    <col min="10255" max="10255" width="13.140625" bestFit="1" customWidth="1"/>
    <col min="10256" max="10256" width="6.7109375" customWidth="1"/>
    <col min="10257" max="10257" width="3.7109375" customWidth="1"/>
    <col min="10497" max="10497" width="1.7109375" customWidth="1"/>
    <col min="10498" max="10498" width="35.7109375" customWidth="1"/>
    <col min="10499" max="10499" width="12.5703125" bestFit="1" customWidth="1"/>
    <col min="10500" max="10500" width="13.7109375" bestFit="1" customWidth="1"/>
    <col min="10501" max="10510" width="12.140625" customWidth="1"/>
    <col min="10511" max="10511" width="13.140625" bestFit="1" customWidth="1"/>
    <col min="10512" max="10512" width="6.7109375" customWidth="1"/>
    <col min="10513" max="10513" width="3.7109375" customWidth="1"/>
    <col min="10753" max="10753" width="1.7109375" customWidth="1"/>
    <col min="10754" max="10754" width="35.7109375" customWidth="1"/>
    <col min="10755" max="10755" width="12.5703125" bestFit="1" customWidth="1"/>
    <col min="10756" max="10756" width="13.7109375" bestFit="1" customWidth="1"/>
    <col min="10757" max="10766" width="12.140625" customWidth="1"/>
    <col min="10767" max="10767" width="13.140625" bestFit="1" customWidth="1"/>
    <col min="10768" max="10768" width="6.7109375" customWidth="1"/>
    <col min="10769" max="10769" width="3.7109375" customWidth="1"/>
    <col min="11009" max="11009" width="1.7109375" customWidth="1"/>
    <col min="11010" max="11010" width="35.7109375" customWidth="1"/>
    <col min="11011" max="11011" width="12.5703125" bestFit="1" customWidth="1"/>
    <col min="11012" max="11012" width="13.7109375" bestFit="1" customWidth="1"/>
    <col min="11013" max="11022" width="12.140625" customWidth="1"/>
    <col min="11023" max="11023" width="13.140625" bestFit="1" customWidth="1"/>
    <col min="11024" max="11024" width="6.7109375" customWidth="1"/>
    <col min="11025" max="11025" width="3.7109375" customWidth="1"/>
    <col min="11265" max="11265" width="1.7109375" customWidth="1"/>
    <col min="11266" max="11266" width="35.7109375" customWidth="1"/>
    <col min="11267" max="11267" width="12.5703125" bestFit="1" customWidth="1"/>
    <col min="11268" max="11268" width="13.7109375" bestFit="1" customWidth="1"/>
    <col min="11269" max="11278" width="12.140625" customWidth="1"/>
    <col min="11279" max="11279" width="13.140625" bestFit="1" customWidth="1"/>
    <col min="11280" max="11280" width="6.7109375" customWidth="1"/>
    <col min="11281" max="11281" width="3.7109375" customWidth="1"/>
    <col min="11521" max="11521" width="1.7109375" customWidth="1"/>
    <col min="11522" max="11522" width="35.7109375" customWidth="1"/>
    <col min="11523" max="11523" width="12.5703125" bestFit="1" customWidth="1"/>
    <col min="11524" max="11524" width="13.7109375" bestFit="1" customWidth="1"/>
    <col min="11525" max="11534" width="12.140625" customWidth="1"/>
    <col min="11535" max="11535" width="13.140625" bestFit="1" customWidth="1"/>
    <col min="11536" max="11536" width="6.7109375" customWidth="1"/>
    <col min="11537" max="11537" width="3.7109375" customWidth="1"/>
    <col min="11777" max="11777" width="1.7109375" customWidth="1"/>
    <col min="11778" max="11778" width="35.7109375" customWidth="1"/>
    <col min="11779" max="11779" width="12.5703125" bestFit="1" customWidth="1"/>
    <col min="11780" max="11780" width="13.7109375" bestFit="1" customWidth="1"/>
    <col min="11781" max="11790" width="12.140625" customWidth="1"/>
    <col min="11791" max="11791" width="13.140625" bestFit="1" customWidth="1"/>
    <col min="11792" max="11792" width="6.7109375" customWidth="1"/>
    <col min="11793" max="11793" width="3.7109375" customWidth="1"/>
    <col min="12033" max="12033" width="1.7109375" customWidth="1"/>
    <col min="12034" max="12034" width="35.7109375" customWidth="1"/>
    <col min="12035" max="12035" width="12.5703125" bestFit="1" customWidth="1"/>
    <col min="12036" max="12036" width="13.7109375" bestFit="1" customWidth="1"/>
    <col min="12037" max="12046" width="12.140625" customWidth="1"/>
    <col min="12047" max="12047" width="13.140625" bestFit="1" customWidth="1"/>
    <col min="12048" max="12048" width="6.7109375" customWidth="1"/>
    <col min="12049" max="12049" width="3.7109375" customWidth="1"/>
    <col min="12289" max="12289" width="1.7109375" customWidth="1"/>
    <col min="12290" max="12290" width="35.7109375" customWidth="1"/>
    <col min="12291" max="12291" width="12.5703125" bestFit="1" customWidth="1"/>
    <col min="12292" max="12292" width="13.7109375" bestFit="1" customWidth="1"/>
    <col min="12293" max="12302" width="12.140625" customWidth="1"/>
    <col min="12303" max="12303" width="13.140625" bestFit="1" customWidth="1"/>
    <col min="12304" max="12304" width="6.7109375" customWidth="1"/>
    <col min="12305" max="12305" width="3.7109375" customWidth="1"/>
    <col min="12545" max="12545" width="1.7109375" customWidth="1"/>
    <col min="12546" max="12546" width="35.7109375" customWidth="1"/>
    <col min="12547" max="12547" width="12.5703125" bestFit="1" customWidth="1"/>
    <col min="12548" max="12548" width="13.7109375" bestFit="1" customWidth="1"/>
    <col min="12549" max="12558" width="12.140625" customWidth="1"/>
    <col min="12559" max="12559" width="13.140625" bestFit="1" customWidth="1"/>
    <col min="12560" max="12560" width="6.7109375" customWidth="1"/>
    <col min="12561" max="12561" width="3.7109375" customWidth="1"/>
    <col min="12801" max="12801" width="1.7109375" customWidth="1"/>
    <col min="12802" max="12802" width="35.7109375" customWidth="1"/>
    <col min="12803" max="12803" width="12.5703125" bestFit="1" customWidth="1"/>
    <col min="12804" max="12804" width="13.7109375" bestFit="1" customWidth="1"/>
    <col min="12805" max="12814" width="12.140625" customWidth="1"/>
    <col min="12815" max="12815" width="13.140625" bestFit="1" customWidth="1"/>
    <col min="12816" max="12816" width="6.7109375" customWidth="1"/>
    <col min="12817" max="12817" width="3.7109375" customWidth="1"/>
    <col min="13057" max="13057" width="1.7109375" customWidth="1"/>
    <col min="13058" max="13058" width="35.7109375" customWidth="1"/>
    <col min="13059" max="13059" width="12.5703125" bestFit="1" customWidth="1"/>
    <col min="13060" max="13060" width="13.7109375" bestFit="1" customWidth="1"/>
    <col min="13061" max="13070" width="12.140625" customWidth="1"/>
    <col min="13071" max="13071" width="13.140625" bestFit="1" customWidth="1"/>
    <col min="13072" max="13072" width="6.7109375" customWidth="1"/>
    <col min="13073" max="13073" width="3.7109375" customWidth="1"/>
    <col min="13313" max="13313" width="1.7109375" customWidth="1"/>
    <col min="13314" max="13314" width="35.7109375" customWidth="1"/>
    <col min="13315" max="13315" width="12.5703125" bestFit="1" customWidth="1"/>
    <col min="13316" max="13316" width="13.7109375" bestFit="1" customWidth="1"/>
    <col min="13317" max="13326" width="12.140625" customWidth="1"/>
    <col min="13327" max="13327" width="13.140625" bestFit="1" customWidth="1"/>
    <col min="13328" max="13328" width="6.7109375" customWidth="1"/>
    <col min="13329" max="13329" width="3.7109375" customWidth="1"/>
    <col min="13569" max="13569" width="1.7109375" customWidth="1"/>
    <col min="13570" max="13570" width="35.7109375" customWidth="1"/>
    <col min="13571" max="13571" width="12.5703125" bestFit="1" customWidth="1"/>
    <col min="13572" max="13572" width="13.7109375" bestFit="1" customWidth="1"/>
    <col min="13573" max="13582" width="12.140625" customWidth="1"/>
    <col min="13583" max="13583" width="13.140625" bestFit="1" customWidth="1"/>
    <col min="13584" max="13584" width="6.7109375" customWidth="1"/>
    <col min="13585" max="13585" width="3.7109375" customWidth="1"/>
    <col min="13825" max="13825" width="1.7109375" customWidth="1"/>
    <col min="13826" max="13826" width="35.7109375" customWidth="1"/>
    <col min="13827" max="13827" width="12.5703125" bestFit="1" customWidth="1"/>
    <col min="13828" max="13828" width="13.7109375" bestFit="1" customWidth="1"/>
    <col min="13829" max="13838" width="12.140625" customWidth="1"/>
    <col min="13839" max="13839" width="13.140625" bestFit="1" customWidth="1"/>
    <col min="13840" max="13840" width="6.7109375" customWidth="1"/>
    <col min="13841" max="13841" width="3.7109375" customWidth="1"/>
    <col min="14081" max="14081" width="1.7109375" customWidth="1"/>
    <col min="14082" max="14082" width="35.7109375" customWidth="1"/>
    <col min="14083" max="14083" width="12.5703125" bestFit="1" customWidth="1"/>
    <col min="14084" max="14084" width="13.7109375" bestFit="1" customWidth="1"/>
    <col min="14085" max="14094" width="12.140625" customWidth="1"/>
    <col min="14095" max="14095" width="13.140625" bestFit="1" customWidth="1"/>
    <col min="14096" max="14096" width="6.7109375" customWidth="1"/>
    <col min="14097" max="14097" width="3.7109375" customWidth="1"/>
    <col min="14337" max="14337" width="1.7109375" customWidth="1"/>
    <col min="14338" max="14338" width="35.7109375" customWidth="1"/>
    <col min="14339" max="14339" width="12.5703125" bestFit="1" customWidth="1"/>
    <col min="14340" max="14340" width="13.7109375" bestFit="1" customWidth="1"/>
    <col min="14341" max="14350" width="12.140625" customWidth="1"/>
    <col min="14351" max="14351" width="13.140625" bestFit="1" customWidth="1"/>
    <col min="14352" max="14352" width="6.7109375" customWidth="1"/>
    <col min="14353" max="14353" width="3.7109375" customWidth="1"/>
    <col min="14593" max="14593" width="1.7109375" customWidth="1"/>
    <col min="14594" max="14594" width="35.7109375" customWidth="1"/>
    <col min="14595" max="14595" width="12.5703125" bestFit="1" customWidth="1"/>
    <col min="14596" max="14596" width="13.7109375" bestFit="1" customWidth="1"/>
    <col min="14597" max="14606" width="12.140625" customWidth="1"/>
    <col min="14607" max="14607" width="13.140625" bestFit="1" customWidth="1"/>
    <col min="14608" max="14608" width="6.7109375" customWidth="1"/>
    <col min="14609" max="14609" width="3.7109375" customWidth="1"/>
    <col min="14849" max="14849" width="1.7109375" customWidth="1"/>
    <col min="14850" max="14850" width="35.7109375" customWidth="1"/>
    <col min="14851" max="14851" width="12.5703125" bestFit="1" customWidth="1"/>
    <col min="14852" max="14852" width="13.7109375" bestFit="1" customWidth="1"/>
    <col min="14853" max="14862" width="12.140625" customWidth="1"/>
    <col min="14863" max="14863" width="13.140625" bestFit="1" customWidth="1"/>
    <col min="14864" max="14864" width="6.7109375" customWidth="1"/>
    <col min="14865" max="14865" width="3.7109375" customWidth="1"/>
    <col min="15105" max="15105" width="1.7109375" customWidth="1"/>
    <col min="15106" max="15106" width="35.7109375" customWidth="1"/>
    <col min="15107" max="15107" width="12.5703125" bestFit="1" customWidth="1"/>
    <col min="15108" max="15108" width="13.7109375" bestFit="1" customWidth="1"/>
    <col min="15109" max="15118" width="12.140625" customWidth="1"/>
    <col min="15119" max="15119" width="13.140625" bestFit="1" customWidth="1"/>
    <col min="15120" max="15120" width="6.7109375" customWidth="1"/>
    <col min="15121" max="15121" width="3.7109375" customWidth="1"/>
    <col min="15361" max="15361" width="1.7109375" customWidth="1"/>
    <col min="15362" max="15362" width="35.7109375" customWidth="1"/>
    <col min="15363" max="15363" width="12.5703125" bestFit="1" customWidth="1"/>
    <col min="15364" max="15364" width="13.7109375" bestFit="1" customWidth="1"/>
    <col min="15365" max="15374" width="12.140625" customWidth="1"/>
    <col min="15375" max="15375" width="13.140625" bestFit="1" customWidth="1"/>
    <col min="15376" max="15376" width="6.7109375" customWidth="1"/>
    <col min="15377" max="15377" width="3.7109375" customWidth="1"/>
    <col min="15617" max="15617" width="1.7109375" customWidth="1"/>
    <col min="15618" max="15618" width="35.7109375" customWidth="1"/>
    <col min="15619" max="15619" width="12.5703125" bestFit="1" customWidth="1"/>
    <col min="15620" max="15620" width="13.7109375" bestFit="1" customWidth="1"/>
    <col min="15621" max="15630" width="12.140625" customWidth="1"/>
    <col min="15631" max="15631" width="13.140625" bestFit="1" customWidth="1"/>
    <col min="15632" max="15632" width="6.7109375" customWidth="1"/>
    <col min="15633" max="15633" width="3.7109375" customWidth="1"/>
    <col min="15873" max="15873" width="1.7109375" customWidth="1"/>
    <col min="15874" max="15874" width="35.7109375" customWidth="1"/>
    <col min="15875" max="15875" width="12.5703125" bestFit="1" customWidth="1"/>
    <col min="15876" max="15876" width="13.7109375" bestFit="1" customWidth="1"/>
    <col min="15877" max="15886" width="12.140625" customWidth="1"/>
    <col min="15887" max="15887" width="13.140625" bestFit="1" customWidth="1"/>
    <col min="15888" max="15888" width="6.7109375" customWidth="1"/>
    <col min="15889" max="15889" width="3.7109375" customWidth="1"/>
    <col min="16129" max="16129" width="1.7109375" customWidth="1"/>
    <col min="16130" max="16130" width="35.7109375" customWidth="1"/>
    <col min="16131" max="16131" width="12.5703125" bestFit="1" customWidth="1"/>
    <col min="16132" max="16132" width="13.7109375" bestFit="1" customWidth="1"/>
    <col min="16133" max="16142" width="12.140625" customWidth="1"/>
    <col min="16143" max="16143" width="13.140625" bestFit="1" customWidth="1"/>
    <col min="16144" max="16144" width="6.7109375" customWidth="1"/>
    <col min="16145" max="16145" width="3.7109375" customWidth="1"/>
  </cols>
  <sheetData>
    <row r="1" spans="1:31" s="93" customFormat="1" ht="32.25" customHeight="1" x14ac:dyDescent="0.2">
      <c r="A1" s="92"/>
      <c r="B1" s="104" t="s">
        <v>137</v>
      </c>
      <c r="C1" s="81"/>
      <c r="D1" s="1">
        <v>2018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1" ht="16.5" customHeight="1" x14ac:dyDescent="0.2"/>
    <row r="3" spans="1:31" s="5" customFormat="1" ht="13.5" thickBot="1" x14ac:dyDescent="0.25">
      <c r="A3" s="73"/>
      <c r="B3" s="83"/>
      <c r="C3" s="105" t="s">
        <v>22</v>
      </c>
      <c r="D3" s="105" t="s">
        <v>23</v>
      </c>
      <c r="E3" s="105" t="s">
        <v>24</v>
      </c>
      <c r="F3" s="105" t="s">
        <v>25</v>
      </c>
      <c r="G3" s="105" t="s">
        <v>26</v>
      </c>
      <c r="H3" s="105" t="s">
        <v>27</v>
      </c>
      <c r="I3" s="105" t="s">
        <v>28</v>
      </c>
      <c r="J3" s="105" t="s">
        <v>29</v>
      </c>
      <c r="K3" s="105" t="s">
        <v>30</v>
      </c>
      <c r="L3" s="105" t="s">
        <v>31</v>
      </c>
      <c r="M3" s="105" t="s">
        <v>32</v>
      </c>
      <c r="N3" s="105" t="s">
        <v>33</v>
      </c>
      <c r="O3" s="105" t="s">
        <v>34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6" customFormat="1" x14ac:dyDescent="0.2">
      <c r="A4" s="69" t="s">
        <v>3</v>
      </c>
      <c r="B4" s="84"/>
      <c r="C4" s="13">
        <f t="shared" ref="C4:N4" si="0">SUM(C5:C13)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13">
        <f t="shared" si="0"/>
        <v>0</v>
      </c>
      <c r="N4" s="13">
        <f t="shared" si="0"/>
        <v>0</v>
      </c>
      <c r="O4" s="14">
        <f t="shared" ref="O4:O10" si="1">SUM(C4:N4)</f>
        <v>0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outlineLevel="1" x14ac:dyDescent="0.2">
      <c r="A5" s="10"/>
      <c r="B5" s="85" t="s">
        <v>132</v>
      </c>
      <c r="C5" s="70">
        <v>0</v>
      </c>
      <c r="D5" s="70">
        <v>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18">
        <f t="shared" si="1"/>
        <v>0</v>
      </c>
    </row>
    <row r="6" spans="1:31" outlineLevel="1" x14ac:dyDescent="0.2">
      <c r="A6" s="10"/>
      <c r="B6" s="85" t="s">
        <v>133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18">
        <f t="shared" si="1"/>
        <v>0</v>
      </c>
    </row>
    <row r="7" spans="1:31" outlineLevel="1" x14ac:dyDescent="0.2">
      <c r="A7" s="10"/>
      <c r="B7" s="85" t="s">
        <v>135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18">
        <f t="shared" si="1"/>
        <v>0</v>
      </c>
    </row>
    <row r="8" spans="1:31" outlineLevel="1" x14ac:dyDescent="0.2">
      <c r="A8" s="10"/>
      <c r="B8" s="85" t="s">
        <v>134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18">
        <f t="shared" si="1"/>
        <v>0</v>
      </c>
    </row>
    <row r="9" spans="1:31" outlineLevel="1" x14ac:dyDescent="0.2">
      <c r="A9" s="10"/>
      <c r="B9" s="85" t="s">
        <v>35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18">
        <f t="shared" si="1"/>
        <v>0</v>
      </c>
    </row>
    <row r="10" spans="1:31" outlineLevel="1" x14ac:dyDescent="0.2">
      <c r="A10" s="10"/>
      <c r="B10" s="85" t="s">
        <v>131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18">
        <f t="shared" si="1"/>
        <v>0</v>
      </c>
    </row>
    <row r="11" spans="1:31" outlineLevel="1" x14ac:dyDescent="0.2">
      <c r="A11" s="10"/>
      <c r="B11" s="85" t="s">
        <v>18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18">
        <f>SUM(C11:N11)</f>
        <v>0</v>
      </c>
    </row>
    <row r="12" spans="1:31" outlineLevel="1" x14ac:dyDescent="0.2">
      <c r="A12" s="10"/>
      <c r="B12" s="85" t="s">
        <v>136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18">
        <f>SUM(C12:N12)</f>
        <v>0</v>
      </c>
    </row>
    <row r="13" spans="1:31" ht="13.5" outlineLevel="1" thickBot="1" x14ac:dyDescent="0.25">
      <c r="A13" s="11"/>
      <c r="B13" s="86" t="s">
        <v>36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18">
        <f>SUM(C13:N13)</f>
        <v>0</v>
      </c>
    </row>
    <row r="14" spans="1:31" ht="13.5" thickBot="1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31" s="6" customFormat="1" x14ac:dyDescent="0.2">
      <c r="A15" s="12" t="s">
        <v>37</v>
      </c>
      <c r="B15" s="84"/>
      <c r="C15" s="13">
        <f t="shared" ref="C15:N15" si="2">SUM(C16:C27)</f>
        <v>0</v>
      </c>
      <c r="D15" s="13">
        <f t="shared" si="2"/>
        <v>0</v>
      </c>
      <c r="E15" s="13">
        <f t="shared" si="2"/>
        <v>0</v>
      </c>
      <c r="F15" s="13">
        <f t="shared" si="2"/>
        <v>0</v>
      </c>
      <c r="G15" s="13">
        <f t="shared" si="2"/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3">
        <f t="shared" si="2"/>
        <v>0</v>
      </c>
      <c r="O15" s="14">
        <f>SUM(O16:O28)</f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outlineLevel="1" x14ac:dyDescent="0.2">
      <c r="A16" s="10"/>
      <c r="B16" s="85" t="s">
        <v>55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18">
        <f t="shared" ref="O16:O27" si="3">SUM(C16:N16)</f>
        <v>0</v>
      </c>
    </row>
    <row r="17" spans="1:31" outlineLevel="1" x14ac:dyDescent="0.2">
      <c r="A17" s="10"/>
      <c r="B17" s="85" t="s">
        <v>38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18">
        <f t="shared" si="3"/>
        <v>0</v>
      </c>
    </row>
    <row r="18" spans="1:31" outlineLevel="1" x14ac:dyDescent="0.2">
      <c r="A18" s="10"/>
      <c r="B18" s="85" t="s">
        <v>39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18">
        <f t="shared" si="3"/>
        <v>0</v>
      </c>
    </row>
    <row r="19" spans="1:31" outlineLevel="1" x14ac:dyDescent="0.2">
      <c r="A19" s="10"/>
      <c r="B19" s="85" t="s">
        <v>12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18">
        <f t="shared" si="3"/>
        <v>0</v>
      </c>
    </row>
    <row r="20" spans="1:31" outlineLevel="1" x14ac:dyDescent="0.2">
      <c r="A20" s="10"/>
      <c r="B20" s="85" t="s">
        <v>21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18">
        <f t="shared" si="3"/>
        <v>0</v>
      </c>
    </row>
    <row r="21" spans="1:31" outlineLevel="1" x14ac:dyDescent="0.2">
      <c r="A21" s="10"/>
      <c r="B21" s="85" t="s">
        <v>122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18">
        <f t="shared" si="3"/>
        <v>0</v>
      </c>
    </row>
    <row r="22" spans="1:31" outlineLevel="1" x14ac:dyDescent="0.2">
      <c r="A22" s="10"/>
      <c r="B22" s="85" t="s">
        <v>40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18">
        <f t="shared" si="3"/>
        <v>0</v>
      </c>
    </row>
    <row r="23" spans="1:31" outlineLevel="1" x14ac:dyDescent="0.2">
      <c r="A23" s="10"/>
      <c r="B23" s="85" t="s">
        <v>41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18">
        <f t="shared" si="3"/>
        <v>0</v>
      </c>
    </row>
    <row r="24" spans="1:31" outlineLevel="1" x14ac:dyDescent="0.2">
      <c r="A24" s="10"/>
      <c r="B24" s="85" t="s">
        <v>42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18">
        <f t="shared" si="3"/>
        <v>0</v>
      </c>
    </row>
    <row r="25" spans="1:31" outlineLevel="1" x14ac:dyDescent="0.2">
      <c r="A25" s="10"/>
      <c r="B25" s="85" t="s">
        <v>43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18">
        <f t="shared" si="3"/>
        <v>0</v>
      </c>
    </row>
    <row r="26" spans="1:31" outlineLevel="1" x14ac:dyDescent="0.2">
      <c r="A26" s="10"/>
      <c r="B26" s="85" t="s">
        <v>44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18">
        <f t="shared" si="3"/>
        <v>0</v>
      </c>
    </row>
    <row r="27" spans="1:31" ht="13.5" outlineLevel="1" thickBot="1" x14ac:dyDescent="0.25">
      <c r="A27" s="11"/>
      <c r="B27" s="86" t="s">
        <v>36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18">
        <f t="shared" si="3"/>
        <v>0</v>
      </c>
    </row>
    <row r="28" spans="1:31" ht="13.5" thickBo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31" s="6" customFormat="1" x14ac:dyDescent="0.2">
      <c r="A29" s="12" t="s">
        <v>45</v>
      </c>
      <c r="B29" s="84"/>
      <c r="C29" s="13">
        <f t="shared" ref="C29:N29" si="4">SUM(C30:C34)</f>
        <v>0</v>
      </c>
      <c r="D29" s="13">
        <f t="shared" si="4"/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si="4"/>
        <v>0</v>
      </c>
      <c r="J29" s="13">
        <f t="shared" si="4"/>
        <v>0</v>
      </c>
      <c r="K29" s="13">
        <f t="shared" si="4"/>
        <v>0</v>
      </c>
      <c r="L29" s="13">
        <f t="shared" si="4"/>
        <v>0</v>
      </c>
      <c r="M29" s="13">
        <f t="shared" si="4"/>
        <v>0</v>
      </c>
      <c r="N29" s="13">
        <f t="shared" si="4"/>
        <v>0</v>
      </c>
      <c r="O29" s="14">
        <f>SUM(O30:O35)</f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outlineLevel="1" x14ac:dyDescent="0.2">
      <c r="A30" s="10"/>
      <c r="B30" s="85" t="s">
        <v>46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18">
        <f>SUM(C30:N30)</f>
        <v>0</v>
      </c>
    </row>
    <row r="31" spans="1:31" outlineLevel="1" x14ac:dyDescent="0.2">
      <c r="A31" s="10"/>
      <c r="B31" s="85" t="s">
        <v>14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18">
        <f>SUM(C31:N31)</f>
        <v>0</v>
      </c>
    </row>
    <row r="32" spans="1:31" outlineLevel="1" x14ac:dyDescent="0.2">
      <c r="A32" s="10"/>
      <c r="B32" s="85" t="s">
        <v>47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18">
        <f>SUM(C32:N32)</f>
        <v>0</v>
      </c>
    </row>
    <row r="33" spans="1:31" outlineLevel="1" x14ac:dyDescent="0.2">
      <c r="A33" s="10"/>
      <c r="B33" s="85" t="s">
        <v>48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18">
        <f>SUM(C33:N33)</f>
        <v>0</v>
      </c>
    </row>
    <row r="34" spans="1:31" ht="13.5" outlineLevel="1" thickBot="1" x14ac:dyDescent="0.25">
      <c r="A34" s="11"/>
      <c r="B34" s="86" t="s">
        <v>36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19">
        <f>SUM(C34:N34)</f>
        <v>0</v>
      </c>
    </row>
    <row r="35" spans="1:31" ht="13.5" thickBo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31" s="6" customFormat="1" x14ac:dyDescent="0.2">
      <c r="A36" s="12" t="s">
        <v>49</v>
      </c>
      <c r="B36" s="84"/>
      <c r="C36" s="13">
        <f t="shared" ref="C36:N36" si="5">SUM(C37:C41)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5"/>
        <v>0</v>
      </c>
      <c r="H36" s="13">
        <f t="shared" si="5"/>
        <v>0</v>
      </c>
      <c r="I36" s="13">
        <f t="shared" si="5"/>
        <v>0</v>
      </c>
      <c r="J36" s="13">
        <f t="shared" si="5"/>
        <v>0</v>
      </c>
      <c r="K36" s="13">
        <f t="shared" si="5"/>
        <v>0</v>
      </c>
      <c r="L36" s="13">
        <f t="shared" si="5"/>
        <v>0</v>
      </c>
      <c r="M36" s="13">
        <f t="shared" si="5"/>
        <v>0</v>
      </c>
      <c r="N36" s="13">
        <f t="shared" si="5"/>
        <v>0</v>
      </c>
      <c r="O36" s="14">
        <f t="shared" ref="O36:O41" si="6">SUM(C36:N36)</f>
        <v>0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outlineLevel="1" x14ac:dyDescent="0.2">
      <c r="A37" s="10"/>
      <c r="B37" s="85" t="s">
        <v>50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18">
        <f t="shared" si="6"/>
        <v>0</v>
      </c>
    </row>
    <row r="38" spans="1:31" outlineLevel="1" x14ac:dyDescent="0.2">
      <c r="A38" s="10"/>
      <c r="B38" s="85" t="s">
        <v>51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18">
        <f t="shared" si="6"/>
        <v>0</v>
      </c>
    </row>
    <row r="39" spans="1:31" outlineLevel="1" x14ac:dyDescent="0.2">
      <c r="A39" s="10"/>
      <c r="B39" s="85" t="s">
        <v>52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18">
        <f t="shared" si="6"/>
        <v>0</v>
      </c>
    </row>
    <row r="40" spans="1:31" outlineLevel="1" x14ac:dyDescent="0.2">
      <c r="A40" s="10"/>
      <c r="B40" s="85" t="s">
        <v>53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18">
        <f t="shared" si="6"/>
        <v>0</v>
      </c>
    </row>
    <row r="41" spans="1:31" ht="13.5" outlineLevel="1" thickBot="1" x14ac:dyDescent="0.25">
      <c r="A41" s="11"/>
      <c r="B41" s="86" t="s">
        <v>36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19">
        <f t="shared" si="6"/>
        <v>0</v>
      </c>
    </row>
    <row r="42" spans="1:31" ht="13.5" thickBot="1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31" s="6" customFormat="1" x14ac:dyDescent="0.2">
      <c r="A43" s="12" t="s">
        <v>54</v>
      </c>
      <c r="B43" s="84"/>
      <c r="C43" s="13">
        <f t="shared" ref="C43:N43" si="7">SUM(C44:C53)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7"/>
        <v>0</v>
      </c>
      <c r="H43" s="13">
        <f t="shared" si="7"/>
        <v>0</v>
      </c>
      <c r="I43" s="13">
        <f t="shared" si="7"/>
        <v>0</v>
      </c>
      <c r="J43" s="13">
        <f t="shared" si="7"/>
        <v>0</v>
      </c>
      <c r="K43" s="13">
        <f t="shared" si="7"/>
        <v>0</v>
      </c>
      <c r="L43" s="13">
        <f t="shared" si="7"/>
        <v>0</v>
      </c>
      <c r="M43" s="13">
        <f t="shared" si="7"/>
        <v>0</v>
      </c>
      <c r="N43" s="13">
        <f t="shared" si="7"/>
        <v>0</v>
      </c>
      <c r="O43" s="14">
        <f t="shared" ref="O43:O53" si="8">SUM(C43:N43)</f>
        <v>0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outlineLevel="1" x14ac:dyDescent="0.2">
      <c r="A44" s="10"/>
      <c r="B44" s="85" t="s">
        <v>55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18">
        <f t="shared" si="8"/>
        <v>0</v>
      </c>
    </row>
    <row r="45" spans="1:31" outlineLevel="1" x14ac:dyDescent="0.2">
      <c r="A45" s="10"/>
      <c r="B45" s="85" t="s">
        <v>56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18">
        <f t="shared" si="8"/>
        <v>0</v>
      </c>
    </row>
    <row r="46" spans="1:31" outlineLevel="1" x14ac:dyDescent="0.2">
      <c r="A46" s="10"/>
      <c r="B46" s="85" t="s">
        <v>123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18">
        <f t="shared" si="8"/>
        <v>0</v>
      </c>
    </row>
    <row r="47" spans="1:31" outlineLevel="1" x14ac:dyDescent="0.2">
      <c r="A47" s="10"/>
      <c r="B47" s="85" t="s">
        <v>124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18">
        <f t="shared" si="8"/>
        <v>0</v>
      </c>
    </row>
    <row r="48" spans="1:31" outlineLevel="1" x14ac:dyDescent="0.2">
      <c r="A48" s="10"/>
      <c r="B48" s="85" t="s">
        <v>120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18">
        <f t="shared" si="8"/>
        <v>0</v>
      </c>
    </row>
    <row r="49" spans="1:35" outlineLevel="1" x14ac:dyDescent="0.2">
      <c r="A49" s="10"/>
      <c r="B49" s="85" t="s">
        <v>127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18">
        <f t="shared" si="8"/>
        <v>0</v>
      </c>
    </row>
    <row r="50" spans="1:35" outlineLevel="1" x14ac:dyDescent="0.2">
      <c r="A50" s="10"/>
      <c r="B50" s="85" t="s">
        <v>129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18">
        <f t="shared" si="8"/>
        <v>0</v>
      </c>
    </row>
    <row r="51" spans="1:35" outlineLevel="1" x14ac:dyDescent="0.2">
      <c r="A51" s="10"/>
      <c r="B51" s="85" t="s">
        <v>58</v>
      </c>
      <c r="C51" s="70">
        <v>0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18">
        <f t="shared" si="8"/>
        <v>0</v>
      </c>
    </row>
    <row r="52" spans="1:35" outlineLevel="1" x14ac:dyDescent="0.2">
      <c r="A52" s="10"/>
      <c r="B52" s="85" t="s">
        <v>60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18">
        <f t="shared" si="8"/>
        <v>0</v>
      </c>
    </row>
    <row r="53" spans="1:35" ht="13.5" outlineLevel="1" thickBot="1" x14ac:dyDescent="0.25">
      <c r="A53" s="11"/>
      <c r="B53" s="86" t="s">
        <v>36</v>
      </c>
      <c r="C53" s="71">
        <v>0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18">
        <f t="shared" si="8"/>
        <v>0</v>
      </c>
    </row>
    <row r="54" spans="1:35" ht="13.5" thickBot="1" x14ac:dyDescent="0.2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35" s="6" customFormat="1" x14ac:dyDescent="0.2">
      <c r="A55" s="12" t="s">
        <v>62</v>
      </c>
      <c r="B55" s="84"/>
      <c r="C55" s="13">
        <f t="shared" ref="C55:N55" si="9">SUM(C56:C63)</f>
        <v>0</v>
      </c>
      <c r="D55" s="13">
        <f t="shared" si="9"/>
        <v>0</v>
      </c>
      <c r="E55" s="13">
        <f t="shared" si="9"/>
        <v>0</v>
      </c>
      <c r="F55" s="13">
        <f t="shared" si="9"/>
        <v>0</v>
      </c>
      <c r="G55" s="13">
        <f t="shared" si="9"/>
        <v>0</v>
      </c>
      <c r="H55" s="13">
        <f t="shared" si="9"/>
        <v>0</v>
      </c>
      <c r="I55" s="13">
        <f t="shared" si="9"/>
        <v>0</v>
      </c>
      <c r="J55" s="13">
        <f t="shared" si="9"/>
        <v>0</v>
      </c>
      <c r="K55" s="13">
        <f t="shared" si="9"/>
        <v>0</v>
      </c>
      <c r="L55" s="13">
        <f t="shared" si="9"/>
        <v>0</v>
      </c>
      <c r="M55" s="13">
        <f t="shared" si="9"/>
        <v>0</v>
      </c>
      <c r="N55" s="13">
        <f t="shared" si="9"/>
        <v>0</v>
      </c>
      <c r="O55" s="14">
        <f t="shared" ref="O55:O63" si="10">SUM(C55:N55)</f>
        <v>0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outlineLevel="1" x14ac:dyDescent="0.2">
      <c r="A56" s="10"/>
      <c r="B56" s="85" t="s">
        <v>63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18">
        <f t="shared" si="10"/>
        <v>0</v>
      </c>
    </row>
    <row r="57" spans="1:35" outlineLevel="1" x14ac:dyDescent="0.2">
      <c r="A57" s="10"/>
      <c r="B57" s="85" t="s">
        <v>64</v>
      </c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18">
        <f t="shared" si="10"/>
        <v>0</v>
      </c>
    </row>
    <row r="58" spans="1:35" outlineLevel="1" x14ac:dyDescent="0.2">
      <c r="A58" s="10"/>
      <c r="B58" s="85" t="s">
        <v>142</v>
      </c>
      <c r="C58" s="70">
        <v>0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18">
        <f t="shared" si="10"/>
        <v>0</v>
      </c>
    </row>
    <row r="59" spans="1:35" outlineLevel="1" x14ac:dyDescent="0.2">
      <c r="A59" s="10"/>
      <c r="B59" s="85" t="s">
        <v>143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18">
        <f t="shared" si="10"/>
        <v>0</v>
      </c>
    </row>
    <row r="60" spans="1:35" outlineLevel="1" x14ac:dyDescent="0.2">
      <c r="A60" s="10"/>
      <c r="B60" s="85" t="s">
        <v>65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18">
        <f t="shared" si="10"/>
        <v>0</v>
      </c>
    </row>
    <row r="61" spans="1:35" outlineLevel="1" x14ac:dyDescent="0.2">
      <c r="A61" s="10"/>
      <c r="B61" s="85" t="s">
        <v>66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18">
        <f t="shared" si="10"/>
        <v>0</v>
      </c>
    </row>
    <row r="62" spans="1:35" outlineLevel="1" x14ac:dyDescent="0.2">
      <c r="A62" s="10"/>
      <c r="B62" s="85" t="s">
        <v>68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18">
        <f t="shared" si="10"/>
        <v>0</v>
      </c>
    </row>
    <row r="63" spans="1:35" ht="13.5" outlineLevel="1" thickBot="1" x14ac:dyDescent="0.25">
      <c r="A63" s="11"/>
      <c r="B63" s="86" t="s">
        <v>36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19">
        <f t="shared" si="10"/>
        <v>0</v>
      </c>
    </row>
    <row r="64" spans="1:35" ht="13.5" thickBot="1" x14ac:dyDescent="0.25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35" s="6" customFormat="1" x14ac:dyDescent="0.2">
      <c r="A65" s="12" t="s">
        <v>69</v>
      </c>
      <c r="B65" s="84"/>
      <c r="C65" s="13">
        <f t="shared" ref="C65:N65" si="11">SUM(C66:C76)</f>
        <v>0</v>
      </c>
      <c r="D65" s="13">
        <f t="shared" si="11"/>
        <v>0</v>
      </c>
      <c r="E65" s="13">
        <f t="shared" si="11"/>
        <v>0</v>
      </c>
      <c r="F65" s="13">
        <f t="shared" si="11"/>
        <v>0</v>
      </c>
      <c r="G65" s="13">
        <f t="shared" si="11"/>
        <v>0</v>
      </c>
      <c r="H65" s="13">
        <f t="shared" si="11"/>
        <v>0</v>
      </c>
      <c r="I65" s="13">
        <f t="shared" si="11"/>
        <v>0</v>
      </c>
      <c r="J65" s="13">
        <f t="shared" si="11"/>
        <v>0</v>
      </c>
      <c r="K65" s="13">
        <f t="shared" si="11"/>
        <v>0</v>
      </c>
      <c r="L65" s="13">
        <f t="shared" si="11"/>
        <v>0</v>
      </c>
      <c r="M65" s="13">
        <f t="shared" si="11"/>
        <v>0</v>
      </c>
      <c r="N65" s="13">
        <f t="shared" si="11"/>
        <v>0</v>
      </c>
      <c r="O65" s="14">
        <f>SUM(C65:N65)</f>
        <v>0</v>
      </c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outlineLevel="1" x14ac:dyDescent="0.2">
      <c r="A66" s="10"/>
      <c r="B66" s="85" t="s">
        <v>70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18">
        <f>SUM(C66:N66)</f>
        <v>0</v>
      </c>
    </row>
    <row r="67" spans="1:35" outlineLevel="1" x14ac:dyDescent="0.2">
      <c r="A67" s="10"/>
      <c r="B67" s="85" t="s">
        <v>138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18">
        <f>SUM(C67:N67)</f>
        <v>0</v>
      </c>
    </row>
    <row r="68" spans="1:35" outlineLevel="1" x14ac:dyDescent="0.2">
      <c r="A68" s="10"/>
      <c r="B68" s="85" t="s">
        <v>13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18">
        <f>SUM(C68:N68)</f>
        <v>0</v>
      </c>
    </row>
    <row r="69" spans="1:35" outlineLevel="1" x14ac:dyDescent="0.2">
      <c r="A69" s="10"/>
      <c r="B69" s="85" t="s">
        <v>130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18">
        <f t="shared" ref="O69:O76" si="12">SUM(C69:N69)</f>
        <v>0</v>
      </c>
    </row>
    <row r="70" spans="1:35" outlineLevel="1" x14ac:dyDescent="0.2">
      <c r="A70" s="10"/>
      <c r="B70" s="115" t="s">
        <v>139</v>
      </c>
      <c r="C70" s="70">
        <v>0</v>
      </c>
      <c r="D70" s="70">
        <v>0</v>
      </c>
      <c r="E70" s="70">
        <v>0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18">
        <f t="shared" si="12"/>
        <v>0</v>
      </c>
    </row>
    <row r="71" spans="1:35" outlineLevel="1" x14ac:dyDescent="0.2">
      <c r="A71" s="10"/>
      <c r="B71" s="85" t="s">
        <v>72</v>
      </c>
      <c r="C71" s="70">
        <v>0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18">
        <f t="shared" si="12"/>
        <v>0</v>
      </c>
    </row>
    <row r="72" spans="1:35" outlineLevel="1" x14ac:dyDescent="0.2">
      <c r="A72" s="10"/>
      <c r="B72" s="115" t="s">
        <v>121</v>
      </c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18">
        <f t="shared" si="12"/>
        <v>0</v>
      </c>
    </row>
    <row r="73" spans="1:35" outlineLevel="1" x14ac:dyDescent="0.2">
      <c r="A73" s="10"/>
      <c r="B73" s="85" t="s">
        <v>67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18">
        <f t="shared" si="12"/>
        <v>0</v>
      </c>
    </row>
    <row r="74" spans="1:35" outlineLevel="1" x14ac:dyDescent="0.2">
      <c r="A74" s="10"/>
      <c r="B74" s="85" t="s">
        <v>20</v>
      </c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18">
        <f t="shared" si="12"/>
        <v>0</v>
      </c>
    </row>
    <row r="75" spans="1:35" outlineLevel="1" x14ac:dyDescent="0.2">
      <c r="A75" s="10"/>
      <c r="B75" s="85" t="s">
        <v>125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18">
        <f t="shared" si="12"/>
        <v>0</v>
      </c>
    </row>
    <row r="76" spans="1:35" ht="13.5" outlineLevel="1" thickBot="1" x14ac:dyDescent="0.25">
      <c r="A76" s="11"/>
      <c r="B76" s="86" t="s">
        <v>36</v>
      </c>
      <c r="C76" s="71">
        <v>0</v>
      </c>
      <c r="D76" s="71">
        <v>0</v>
      </c>
      <c r="E76" s="71">
        <v>0</v>
      </c>
      <c r="F76" s="71">
        <v>0</v>
      </c>
      <c r="G76" s="71">
        <v>0</v>
      </c>
      <c r="H76" s="71">
        <v>0</v>
      </c>
      <c r="I76" s="71">
        <v>0</v>
      </c>
      <c r="J76" s="71">
        <v>0</v>
      </c>
      <c r="K76" s="71">
        <v>0</v>
      </c>
      <c r="L76" s="71">
        <v>0</v>
      </c>
      <c r="M76" s="71">
        <v>0</v>
      </c>
      <c r="N76" s="71">
        <v>0</v>
      </c>
      <c r="O76" s="18">
        <f t="shared" si="12"/>
        <v>0</v>
      </c>
    </row>
    <row r="77" spans="1:35" ht="13.5" thickBot="1" x14ac:dyDescent="0.25">
      <c r="A77" s="101"/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1:35" s="103" customFormat="1" x14ac:dyDescent="0.2">
      <c r="A78" s="69" t="s">
        <v>146</v>
      </c>
      <c r="B78" s="97"/>
      <c r="C78" s="13">
        <f t="shared" ref="C78:N78" si="13">SUM(C79:C80)</f>
        <v>0</v>
      </c>
      <c r="D78" s="13">
        <f t="shared" si="13"/>
        <v>0</v>
      </c>
      <c r="E78" s="13">
        <f t="shared" si="13"/>
        <v>0</v>
      </c>
      <c r="F78" s="13">
        <f t="shared" si="13"/>
        <v>0</v>
      </c>
      <c r="G78" s="13">
        <f t="shared" si="13"/>
        <v>0</v>
      </c>
      <c r="H78" s="13">
        <f t="shared" si="13"/>
        <v>0</v>
      </c>
      <c r="I78" s="13">
        <f t="shared" si="13"/>
        <v>0</v>
      </c>
      <c r="J78" s="13">
        <f t="shared" si="13"/>
        <v>0</v>
      </c>
      <c r="K78" s="13">
        <f t="shared" si="13"/>
        <v>0</v>
      </c>
      <c r="L78" s="13">
        <f t="shared" si="13"/>
        <v>0</v>
      </c>
      <c r="M78" s="13">
        <f t="shared" si="13"/>
        <v>0</v>
      </c>
      <c r="N78" s="13">
        <f t="shared" si="13"/>
        <v>0</v>
      </c>
      <c r="O78" s="14">
        <f t="shared" ref="O78" si="14">SUM(C78:N78)</f>
        <v>0</v>
      </c>
    </row>
    <row r="79" spans="1:35" outlineLevel="1" x14ac:dyDescent="0.2">
      <c r="A79" s="10"/>
      <c r="B79" s="85" t="s">
        <v>144</v>
      </c>
      <c r="C79" s="70">
        <f t="shared" ref="C79:N79" si="15">10%*(C5+C6+C7+C8+C9+C10+C11+C13)</f>
        <v>0</v>
      </c>
      <c r="D79" s="70">
        <f t="shared" si="15"/>
        <v>0</v>
      </c>
      <c r="E79" s="70">
        <f t="shared" si="15"/>
        <v>0</v>
      </c>
      <c r="F79" s="70">
        <f t="shared" si="15"/>
        <v>0</v>
      </c>
      <c r="G79" s="70">
        <f t="shared" si="15"/>
        <v>0</v>
      </c>
      <c r="H79" s="70">
        <f t="shared" si="15"/>
        <v>0</v>
      </c>
      <c r="I79" s="70">
        <f t="shared" si="15"/>
        <v>0</v>
      </c>
      <c r="J79" s="70">
        <f t="shared" si="15"/>
        <v>0</v>
      </c>
      <c r="K79" s="70">
        <f t="shared" si="15"/>
        <v>0</v>
      </c>
      <c r="L79" s="70">
        <f t="shared" si="15"/>
        <v>0</v>
      </c>
      <c r="M79" s="70">
        <f t="shared" si="15"/>
        <v>0</v>
      </c>
      <c r="N79" s="70">
        <f t="shared" si="15"/>
        <v>0</v>
      </c>
      <c r="O79" s="120">
        <f>SUM(C79:N79)</f>
        <v>0</v>
      </c>
    </row>
    <row r="80" spans="1:35" ht="13.5" outlineLevel="1" thickBot="1" x14ac:dyDescent="0.25">
      <c r="A80" s="11"/>
      <c r="B80" s="86" t="s">
        <v>145</v>
      </c>
      <c r="C80" s="71">
        <v>0</v>
      </c>
      <c r="D80" s="71">
        <v>0</v>
      </c>
      <c r="E80" s="71">
        <v>0</v>
      </c>
      <c r="F80" s="71">
        <v>0</v>
      </c>
      <c r="G80" s="71">
        <v>0</v>
      </c>
      <c r="H80" s="71">
        <v>0</v>
      </c>
      <c r="I80" s="71">
        <v>0</v>
      </c>
      <c r="J80" s="71">
        <v>0</v>
      </c>
      <c r="K80" s="71">
        <v>0</v>
      </c>
      <c r="L80" s="71">
        <v>0</v>
      </c>
      <c r="M80" s="71">
        <v>0</v>
      </c>
      <c r="N80" s="71">
        <v>0</v>
      </c>
      <c r="O80" s="99">
        <f>SUM(C80:N80)</f>
        <v>0</v>
      </c>
    </row>
    <row r="81" spans="1:35" ht="13.5" thickBot="1" x14ac:dyDescent="0.25">
      <c r="A81" s="101"/>
      <c r="B81" s="95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</row>
    <row r="82" spans="1:35" s="103" customFormat="1" x14ac:dyDescent="0.2">
      <c r="A82" s="69" t="s">
        <v>19</v>
      </c>
      <c r="B82" s="97"/>
      <c r="C82" s="13">
        <f t="shared" ref="C82:N82" si="16">SUM(C83:C84)</f>
        <v>0</v>
      </c>
      <c r="D82" s="13">
        <f t="shared" si="16"/>
        <v>0</v>
      </c>
      <c r="E82" s="13">
        <f t="shared" si="16"/>
        <v>0</v>
      </c>
      <c r="F82" s="13">
        <f t="shared" si="16"/>
        <v>0</v>
      </c>
      <c r="G82" s="13">
        <f t="shared" si="16"/>
        <v>0</v>
      </c>
      <c r="H82" s="13">
        <f t="shared" si="16"/>
        <v>0</v>
      </c>
      <c r="I82" s="13">
        <f t="shared" si="16"/>
        <v>0</v>
      </c>
      <c r="J82" s="13">
        <f t="shared" si="16"/>
        <v>0</v>
      </c>
      <c r="K82" s="13">
        <f t="shared" si="16"/>
        <v>0</v>
      </c>
      <c r="L82" s="13">
        <f t="shared" si="16"/>
        <v>0</v>
      </c>
      <c r="M82" s="13">
        <f t="shared" si="16"/>
        <v>0</v>
      </c>
      <c r="N82" s="13">
        <f t="shared" si="16"/>
        <v>0</v>
      </c>
      <c r="O82" s="14">
        <f>SUM(C82:N82)</f>
        <v>0</v>
      </c>
    </row>
    <row r="83" spans="1:35" outlineLevel="1" x14ac:dyDescent="0.2">
      <c r="A83" s="10"/>
      <c r="B83" s="85" t="s">
        <v>140</v>
      </c>
      <c r="C83" s="70">
        <v>0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120">
        <f>SUM(C83:N83)</f>
        <v>0</v>
      </c>
    </row>
    <row r="84" spans="1:35" ht="13.5" outlineLevel="1" thickBot="1" x14ac:dyDescent="0.25">
      <c r="A84" s="11"/>
      <c r="B84" s="86" t="s">
        <v>15</v>
      </c>
      <c r="C84" s="71">
        <v>0</v>
      </c>
      <c r="D84" s="71">
        <v>0</v>
      </c>
      <c r="E84" s="71">
        <v>0</v>
      </c>
      <c r="F84" s="71">
        <v>0</v>
      </c>
      <c r="G84" s="71">
        <v>0</v>
      </c>
      <c r="H84" s="71">
        <v>0</v>
      </c>
      <c r="I84" s="71">
        <v>0</v>
      </c>
      <c r="J84" s="71">
        <v>0</v>
      </c>
      <c r="K84" s="71">
        <v>0</v>
      </c>
      <c r="L84" s="71">
        <v>0</v>
      </c>
      <c r="M84" s="71">
        <v>0</v>
      </c>
      <c r="N84" s="71">
        <v>0</v>
      </c>
      <c r="O84" s="99">
        <f>SUM(C84:N84)</f>
        <v>0</v>
      </c>
    </row>
    <row r="85" spans="1:35" s="8" customFormat="1" ht="13.5" thickBot="1" x14ac:dyDescent="0.25">
      <c r="B85" s="87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s="69" t="s">
        <v>0</v>
      </c>
      <c r="B86" s="84"/>
      <c r="C86" s="13">
        <f t="shared" ref="C86:N86" si="17">SUM(C87:C95)</f>
        <v>0</v>
      </c>
      <c r="D86" s="13">
        <f t="shared" si="17"/>
        <v>0</v>
      </c>
      <c r="E86" s="13">
        <f t="shared" si="17"/>
        <v>0</v>
      </c>
      <c r="F86" s="13">
        <f t="shared" si="17"/>
        <v>0</v>
      </c>
      <c r="G86" s="13">
        <f t="shared" si="17"/>
        <v>0</v>
      </c>
      <c r="H86" s="13">
        <f t="shared" si="17"/>
        <v>0</v>
      </c>
      <c r="I86" s="13">
        <f t="shared" si="17"/>
        <v>0</v>
      </c>
      <c r="J86" s="13">
        <f t="shared" si="17"/>
        <v>0</v>
      </c>
      <c r="K86" s="13">
        <f t="shared" si="17"/>
        <v>0</v>
      </c>
      <c r="L86" s="13">
        <f t="shared" si="17"/>
        <v>0</v>
      </c>
      <c r="M86" s="13">
        <f t="shared" si="17"/>
        <v>0</v>
      </c>
      <c r="N86" s="13">
        <f t="shared" si="17"/>
        <v>0</v>
      </c>
      <c r="O86" s="14">
        <f t="shared" ref="O86:O95" si="18">SUM(C86:N86)</f>
        <v>0</v>
      </c>
    </row>
    <row r="87" spans="1:35" outlineLevel="1" x14ac:dyDescent="0.2">
      <c r="A87" s="10"/>
      <c r="B87" s="85" t="s">
        <v>1</v>
      </c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18">
        <f t="shared" si="18"/>
        <v>0</v>
      </c>
    </row>
    <row r="88" spans="1:35" outlineLevel="1" x14ac:dyDescent="0.2">
      <c r="A88" s="10"/>
      <c r="B88" s="85" t="s">
        <v>2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70">
        <v>0</v>
      </c>
      <c r="N88" s="70">
        <v>0</v>
      </c>
      <c r="O88" s="18">
        <f t="shared" si="18"/>
        <v>0</v>
      </c>
    </row>
    <row r="89" spans="1:35" outlineLevel="1" x14ac:dyDescent="0.2">
      <c r="A89" s="10"/>
      <c r="B89" s="85" t="s">
        <v>4</v>
      </c>
      <c r="C89" s="70"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18">
        <f t="shared" si="18"/>
        <v>0</v>
      </c>
    </row>
    <row r="90" spans="1:35" outlineLevel="1" x14ac:dyDescent="0.2">
      <c r="A90" s="10"/>
      <c r="B90" s="85" t="s">
        <v>6</v>
      </c>
      <c r="C90" s="70"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18">
        <f t="shared" si="18"/>
        <v>0</v>
      </c>
    </row>
    <row r="91" spans="1:35" outlineLevel="1" x14ac:dyDescent="0.2">
      <c r="A91" s="10"/>
      <c r="B91" s="85" t="s">
        <v>126</v>
      </c>
      <c r="C91" s="70"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M91" s="70">
        <v>0</v>
      </c>
      <c r="N91" s="70">
        <v>0</v>
      </c>
      <c r="O91" s="18">
        <f t="shared" si="18"/>
        <v>0</v>
      </c>
    </row>
    <row r="92" spans="1:35" outlineLevel="1" x14ac:dyDescent="0.2">
      <c r="A92" s="10"/>
      <c r="B92" s="85" t="s">
        <v>5</v>
      </c>
      <c r="C92" s="70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18">
        <f t="shared" si="18"/>
        <v>0</v>
      </c>
    </row>
    <row r="93" spans="1:35" outlineLevel="1" x14ac:dyDescent="0.2">
      <c r="A93" s="10"/>
      <c r="B93" s="85" t="s">
        <v>65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18">
        <f t="shared" si="18"/>
        <v>0</v>
      </c>
    </row>
    <row r="94" spans="1:35" outlineLevel="1" x14ac:dyDescent="0.2">
      <c r="A94" s="10"/>
      <c r="B94" s="85" t="s">
        <v>7</v>
      </c>
      <c r="C94" s="70">
        <v>0</v>
      </c>
      <c r="D94" s="70">
        <v>0</v>
      </c>
      <c r="E94" s="70">
        <v>0</v>
      </c>
      <c r="F94" s="70">
        <v>0</v>
      </c>
      <c r="G94" s="70">
        <v>0</v>
      </c>
      <c r="H94" s="70">
        <v>0</v>
      </c>
      <c r="I94" s="70">
        <v>0</v>
      </c>
      <c r="J94" s="70">
        <v>0</v>
      </c>
      <c r="K94" s="70">
        <v>0</v>
      </c>
      <c r="L94" s="70">
        <v>0</v>
      </c>
      <c r="M94" s="70">
        <v>0</v>
      </c>
      <c r="N94" s="70">
        <v>0</v>
      </c>
      <c r="O94" s="18">
        <f t="shared" si="18"/>
        <v>0</v>
      </c>
    </row>
    <row r="95" spans="1:35" ht="13.5" outlineLevel="1" thickBot="1" x14ac:dyDescent="0.25">
      <c r="A95" s="11"/>
      <c r="B95" s="86" t="s">
        <v>36</v>
      </c>
      <c r="C95" s="71">
        <v>0</v>
      </c>
      <c r="D95" s="71">
        <v>0</v>
      </c>
      <c r="E95" s="71">
        <v>0</v>
      </c>
      <c r="F95" s="71">
        <v>0</v>
      </c>
      <c r="G95" s="71">
        <v>0</v>
      </c>
      <c r="H95" s="71">
        <v>0</v>
      </c>
      <c r="I95" s="71">
        <v>0</v>
      </c>
      <c r="J95" s="71">
        <v>0</v>
      </c>
      <c r="K95" s="71">
        <v>0</v>
      </c>
      <c r="L95" s="71">
        <v>0</v>
      </c>
      <c r="M95" s="71">
        <v>0</v>
      </c>
      <c r="N95" s="71">
        <v>0</v>
      </c>
      <c r="O95" s="19">
        <f t="shared" si="18"/>
        <v>0</v>
      </c>
    </row>
    <row r="98" spans="1:16" ht="13.5" thickBot="1" x14ac:dyDescent="0.25">
      <c r="A98" s="5"/>
      <c r="B98" s="88" t="s">
        <v>11</v>
      </c>
      <c r="C98" s="106" t="s">
        <v>22</v>
      </c>
      <c r="D98" s="106" t="s">
        <v>23</v>
      </c>
      <c r="E98" s="106" t="s">
        <v>24</v>
      </c>
      <c r="F98" s="106" t="s">
        <v>25</v>
      </c>
      <c r="G98" s="106" t="s">
        <v>26</v>
      </c>
      <c r="H98" s="106" t="s">
        <v>27</v>
      </c>
      <c r="I98" s="106" t="s">
        <v>28</v>
      </c>
      <c r="J98" s="106" t="s">
        <v>29</v>
      </c>
      <c r="K98" s="106" t="s">
        <v>30</v>
      </c>
      <c r="L98" s="106" t="s">
        <v>31</v>
      </c>
      <c r="M98" s="106" t="s">
        <v>32</v>
      </c>
      <c r="N98" s="106" t="s">
        <v>33</v>
      </c>
      <c r="O98" s="106" t="s">
        <v>34</v>
      </c>
    </row>
    <row r="99" spans="1:16" ht="13.5" thickBot="1" x14ac:dyDescent="0.25">
      <c r="A99" s="107"/>
      <c r="B99" s="89" t="s">
        <v>57</v>
      </c>
      <c r="C99" s="15">
        <f t="shared" ref="C99:N99" si="19">C4</f>
        <v>0</v>
      </c>
      <c r="D99" s="15">
        <f t="shared" si="19"/>
        <v>0</v>
      </c>
      <c r="E99" s="15">
        <f t="shared" si="19"/>
        <v>0</v>
      </c>
      <c r="F99" s="15">
        <f t="shared" si="19"/>
        <v>0</v>
      </c>
      <c r="G99" s="15">
        <f t="shared" si="19"/>
        <v>0</v>
      </c>
      <c r="H99" s="15">
        <f t="shared" si="19"/>
        <v>0</v>
      </c>
      <c r="I99" s="15">
        <f t="shared" si="19"/>
        <v>0</v>
      </c>
      <c r="J99" s="15">
        <f t="shared" si="19"/>
        <v>0</v>
      </c>
      <c r="K99" s="15">
        <f t="shared" si="19"/>
        <v>0</v>
      </c>
      <c r="L99" s="15">
        <f t="shared" si="19"/>
        <v>0</v>
      </c>
      <c r="M99" s="15">
        <f t="shared" si="19"/>
        <v>0</v>
      </c>
      <c r="N99" s="15">
        <f t="shared" si="19"/>
        <v>0</v>
      </c>
      <c r="O99" s="20">
        <f>SUM(C99:N99)</f>
        <v>0</v>
      </c>
    </row>
    <row r="100" spans="1:16" ht="13.5" thickBot="1" x14ac:dyDescent="0.25">
      <c r="A100" s="108"/>
      <c r="B100" s="90" t="s">
        <v>59</v>
      </c>
      <c r="C100" s="16">
        <f>C15+C29+C36+C43+C55+C65+C82+C86+C78</f>
        <v>0</v>
      </c>
      <c r="D100" s="16">
        <f t="shared" ref="D100:N100" si="20">D15+D29+D36+D43+D55+D65+D82+D86+D78</f>
        <v>0</v>
      </c>
      <c r="E100" s="16">
        <f t="shared" si="20"/>
        <v>0</v>
      </c>
      <c r="F100" s="16">
        <f t="shared" si="20"/>
        <v>0</v>
      </c>
      <c r="G100" s="16">
        <f t="shared" si="20"/>
        <v>0</v>
      </c>
      <c r="H100" s="16">
        <f t="shared" si="20"/>
        <v>0</v>
      </c>
      <c r="I100" s="16">
        <f t="shared" si="20"/>
        <v>0</v>
      </c>
      <c r="J100" s="16">
        <f t="shared" si="20"/>
        <v>0</v>
      </c>
      <c r="K100" s="16">
        <f t="shared" si="20"/>
        <v>0</v>
      </c>
      <c r="L100" s="16">
        <f t="shared" si="20"/>
        <v>0</v>
      </c>
      <c r="M100" s="16">
        <f t="shared" si="20"/>
        <v>0</v>
      </c>
      <c r="N100" s="16">
        <f t="shared" si="20"/>
        <v>0</v>
      </c>
      <c r="O100" s="20">
        <f>SUM(C100:N100)</f>
        <v>0</v>
      </c>
    </row>
    <row r="101" spans="1:16" ht="13.5" thickBot="1" x14ac:dyDescent="0.25">
      <c r="A101" s="109"/>
      <c r="B101" s="90" t="s">
        <v>61</v>
      </c>
      <c r="C101" s="16">
        <f>C99-C100</f>
        <v>0</v>
      </c>
      <c r="D101" s="16">
        <f t="shared" ref="D101:N101" si="21">D99-D100</f>
        <v>0</v>
      </c>
      <c r="E101" s="16">
        <f t="shared" si="21"/>
        <v>0</v>
      </c>
      <c r="F101" s="16">
        <f t="shared" si="21"/>
        <v>0</v>
      </c>
      <c r="G101" s="16">
        <f t="shared" si="21"/>
        <v>0</v>
      </c>
      <c r="H101" s="16">
        <f t="shared" si="21"/>
        <v>0</v>
      </c>
      <c r="I101" s="16">
        <f t="shared" si="21"/>
        <v>0</v>
      </c>
      <c r="J101" s="16">
        <f t="shared" si="21"/>
        <v>0</v>
      </c>
      <c r="K101" s="16">
        <f t="shared" si="21"/>
        <v>0</v>
      </c>
      <c r="L101" s="16">
        <f t="shared" si="21"/>
        <v>0</v>
      </c>
      <c r="M101" s="16">
        <f t="shared" si="21"/>
        <v>0</v>
      </c>
      <c r="N101" s="16">
        <f t="shared" si="21"/>
        <v>0</v>
      </c>
      <c r="O101" s="20">
        <f>SUM(C101:N101)</f>
        <v>0</v>
      </c>
      <c r="P101" s="119"/>
    </row>
    <row r="102" spans="1:16" ht="13.5" thickBot="1" x14ac:dyDescent="0.25">
      <c r="A102" s="110"/>
      <c r="B102" s="91" t="s">
        <v>16</v>
      </c>
      <c r="C102" s="16">
        <v>1</v>
      </c>
      <c r="D102" s="16">
        <f>C103</f>
        <v>1</v>
      </c>
      <c r="E102" s="16">
        <f t="shared" ref="E102:N102" si="22">D103</f>
        <v>1</v>
      </c>
      <c r="F102" s="16">
        <f t="shared" si="22"/>
        <v>1</v>
      </c>
      <c r="G102" s="16">
        <f t="shared" si="22"/>
        <v>1</v>
      </c>
      <c r="H102" s="16">
        <f t="shared" si="22"/>
        <v>1</v>
      </c>
      <c r="I102" s="16">
        <f t="shared" si="22"/>
        <v>1</v>
      </c>
      <c r="J102" s="16">
        <f t="shared" si="22"/>
        <v>1</v>
      </c>
      <c r="K102" s="16">
        <f t="shared" si="22"/>
        <v>1</v>
      </c>
      <c r="L102" s="16">
        <f t="shared" si="22"/>
        <v>1</v>
      </c>
      <c r="M102" s="16">
        <f t="shared" si="22"/>
        <v>1</v>
      </c>
      <c r="N102" s="16">
        <f t="shared" si="22"/>
        <v>1</v>
      </c>
      <c r="O102" s="20"/>
    </row>
    <row r="103" spans="1:16" ht="13.5" thickBot="1" x14ac:dyDescent="0.25">
      <c r="A103" s="110"/>
      <c r="B103" s="91" t="s">
        <v>17</v>
      </c>
      <c r="C103" s="17">
        <f t="shared" ref="C103:N103" si="23">C102+C101</f>
        <v>1</v>
      </c>
      <c r="D103" s="17">
        <f t="shared" si="23"/>
        <v>1</v>
      </c>
      <c r="E103" s="17">
        <f t="shared" si="23"/>
        <v>1</v>
      </c>
      <c r="F103" s="17">
        <f t="shared" si="23"/>
        <v>1</v>
      </c>
      <c r="G103" s="17">
        <f t="shared" si="23"/>
        <v>1</v>
      </c>
      <c r="H103" s="17">
        <f t="shared" si="23"/>
        <v>1</v>
      </c>
      <c r="I103" s="17">
        <f t="shared" si="23"/>
        <v>1</v>
      </c>
      <c r="J103" s="17">
        <f t="shared" si="23"/>
        <v>1</v>
      </c>
      <c r="K103" s="17">
        <f t="shared" si="23"/>
        <v>1</v>
      </c>
      <c r="L103" s="17">
        <f t="shared" si="23"/>
        <v>1</v>
      </c>
      <c r="M103" s="17">
        <f t="shared" si="23"/>
        <v>1</v>
      </c>
      <c r="N103" s="17">
        <f t="shared" si="23"/>
        <v>1</v>
      </c>
      <c r="O103" s="20">
        <f>N103</f>
        <v>1</v>
      </c>
    </row>
    <row r="104" spans="1:16" s="94" customFormat="1" x14ac:dyDescent="0.2">
      <c r="C104" s="116"/>
      <c r="D104" s="100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</row>
    <row r="105" spans="1:16" s="94" customFormat="1" x14ac:dyDescent="0.2">
      <c r="M105" s="117"/>
      <c r="N105" s="118"/>
    </row>
    <row r="106" spans="1:16" s="94" customFormat="1" x14ac:dyDescent="0.2">
      <c r="B106" s="111" t="s">
        <v>9</v>
      </c>
      <c r="C106" s="111"/>
    </row>
    <row r="107" spans="1:16" s="94" customFormat="1" x14ac:dyDescent="0.2">
      <c r="N107" s="100"/>
    </row>
    <row r="108" spans="1:16" x14ac:dyDescent="0.2">
      <c r="B108" s="112" t="str">
        <f>A4</f>
        <v>RENDA FAMILIAR</v>
      </c>
      <c r="C108" s="72">
        <f>O4</f>
        <v>0</v>
      </c>
    </row>
    <row r="109" spans="1:16" x14ac:dyDescent="0.2">
      <c r="B109" s="112" t="str">
        <f>A15</f>
        <v>HABITAÇÃO</v>
      </c>
      <c r="C109" s="72">
        <f>O15</f>
        <v>0</v>
      </c>
    </row>
    <row r="110" spans="1:16" x14ac:dyDescent="0.2">
      <c r="B110" s="112" t="str">
        <f>A29</f>
        <v>SAÚDE</v>
      </c>
      <c r="C110" s="72">
        <f>O29</f>
        <v>0</v>
      </c>
    </row>
    <row r="111" spans="1:16" x14ac:dyDescent="0.2">
      <c r="B111" s="112" t="str">
        <f>A36</f>
        <v>TRANSPORTE</v>
      </c>
      <c r="C111" s="72">
        <f>O36</f>
        <v>0</v>
      </c>
    </row>
    <row r="112" spans="1:16" x14ac:dyDescent="0.2">
      <c r="B112" s="112" t="str">
        <f>A43</f>
        <v>AUTOMÓVEL</v>
      </c>
      <c r="C112" s="72">
        <f>O43</f>
        <v>0</v>
      </c>
    </row>
    <row r="113" spans="2:3" x14ac:dyDescent="0.2">
      <c r="B113" s="112" t="str">
        <f>A55</f>
        <v>DESPESAS PESSOAIS</v>
      </c>
      <c r="C113" s="72">
        <f>O55</f>
        <v>0</v>
      </c>
    </row>
    <row r="114" spans="2:3" x14ac:dyDescent="0.2">
      <c r="B114" s="112" t="str">
        <f>A65</f>
        <v>LAZER</v>
      </c>
      <c r="C114" s="72">
        <f>O65</f>
        <v>0</v>
      </c>
    </row>
    <row r="115" spans="2:3" x14ac:dyDescent="0.2">
      <c r="B115" s="112" t="str">
        <f>A78</f>
        <v>DÍZIMOS/OFERTAS</v>
      </c>
      <c r="C115" s="72">
        <f>O78</f>
        <v>0</v>
      </c>
    </row>
    <row r="116" spans="2:3" x14ac:dyDescent="0.2">
      <c r="B116" s="112" t="s">
        <v>141</v>
      </c>
      <c r="C116" s="72">
        <f>O82</f>
        <v>0</v>
      </c>
    </row>
    <row r="117" spans="2:3" x14ac:dyDescent="0.2">
      <c r="B117" s="112" t="str">
        <f>A86</f>
        <v>DEPENDENTES</v>
      </c>
      <c r="C117" s="72">
        <f>O86</f>
        <v>0</v>
      </c>
    </row>
    <row r="118" spans="2:3" hidden="1" x14ac:dyDescent="0.2"/>
    <row r="119" spans="2:3" x14ac:dyDescent="0.2">
      <c r="B119" s="113" t="s">
        <v>10</v>
      </c>
      <c r="C119" s="114"/>
    </row>
  </sheetData>
  <mergeCells count="1">
    <mergeCell ref="D1:O1"/>
  </mergeCells>
  <phoneticPr fontId="27" type="noConversion"/>
  <printOptions horizontalCentered="1"/>
  <pageMargins left="0.39370078740157483" right="0.39370078740157483" top="0.78740157480314965" bottom="0.39370078740157483" header="0.51181102362204722" footer="0.11811023622047245"/>
  <pageSetup scale="75" orientation="landscape" horizontalDpi="360" verticalDpi="360" r:id="rId1"/>
  <headerFooter alignWithMargins="0">
    <oddFooter>&amp;CPágina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CDraw4" shapeId="89089" r:id="rId4">
          <objectPr defaultSize="0" autoFill="0" autoLine="0" autoPict="0" r:id="rId5">
            <anchor moveWithCells="1">
              <from>
                <xdr:col>0</xdr:col>
                <xdr:colOff>57150</xdr:colOff>
                <xdr:row>0</xdr:row>
                <xdr:rowOff>381000</xdr:rowOff>
              </from>
              <to>
                <xdr:col>2</xdr:col>
                <xdr:colOff>0</xdr:colOff>
                <xdr:row>1</xdr:row>
                <xdr:rowOff>200025</xdr:rowOff>
              </to>
            </anchor>
          </objectPr>
        </oleObject>
      </mc:Choice>
      <mc:Fallback>
        <oleObject progId="CDraw4" shapeId="89089" r:id="rId4"/>
      </mc:Fallback>
    </mc:AlternateContent>
    <mc:AlternateContent xmlns:mc="http://schemas.openxmlformats.org/markup-compatibility/2006">
      <mc:Choice Requires="x14">
        <oleObject progId="CDraw4" shapeId="2" r:id="rId6">
          <objectPr defaultSize="0" autoFill="0" autoLine="0" autoPict="0" r:id="rId5">
            <anchor moveWithCells="1">
              <from>
                <xdr:col>0</xdr:col>
                <xdr:colOff>57150</xdr:colOff>
                <xdr:row>0</xdr:row>
                <xdr:rowOff>381000</xdr:rowOff>
              </from>
              <to>
                <xdr:col>2</xdr:col>
                <xdr:colOff>0</xdr:colOff>
                <xdr:row>1</xdr:row>
                <xdr:rowOff>200025</xdr:rowOff>
              </to>
            </anchor>
          </objectPr>
        </oleObject>
      </mc:Choice>
      <mc:Fallback>
        <oleObject progId="CDraw4" shapeId="89090" r:id="rId6"/>
      </mc:Fallback>
    </mc:AlternateContent>
    <mc:AlternateContent xmlns:mc="http://schemas.openxmlformats.org/markup-compatibility/2006">
      <mc:Choice Requires="x14">
        <oleObject progId="CDraw4" shapeId="89091" r:id="rId7">
          <objectPr defaultSize="0" autoFill="0" autoLine="0" autoPict="0" r:id="rId5">
            <anchor moveWithCells="1">
              <from>
                <xdr:col>0</xdr:col>
                <xdr:colOff>57150</xdr:colOff>
                <xdr:row>0</xdr:row>
                <xdr:rowOff>381000</xdr:rowOff>
              </from>
              <to>
                <xdr:col>2</xdr:col>
                <xdr:colOff>609600</xdr:colOff>
                <xdr:row>1</xdr:row>
                <xdr:rowOff>200025</xdr:rowOff>
              </to>
            </anchor>
          </objectPr>
        </oleObject>
      </mc:Choice>
      <mc:Fallback>
        <oleObject progId="CDraw4" shapeId="89091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applyStyles="1" summaryBelow="0"/>
  </sheetPr>
  <dimension ref="A1:AI116"/>
  <sheetViews>
    <sheetView showGridLines="0" zoomScaleNormal="100" workbookViewId="0">
      <pane xSplit="2" ySplit="3" topLeftCell="D93" activePane="bottomRight" state="frozen"/>
      <selection pane="topRight" activeCell="C1" sqref="C1"/>
      <selection pane="bottomLeft" activeCell="A4" sqref="A4"/>
      <selection pane="bottomRight" activeCell="E100" sqref="E100:N100"/>
    </sheetView>
  </sheetViews>
  <sheetFormatPr defaultColWidth="11.42578125" defaultRowHeight="12.75" outlineLevelRow="1" x14ac:dyDescent="0.2"/>
  <cols>
    <col min="1" max="1" width="1.7109375" customWidth="1"/>
    <col min="2" max="2" width="35.7109375" style="82" customWidth="1"/>
    <col min="3" max="3" width="13.140625" bestFit="1" customWidth="1"/>
    <col min="4" max="4" width="14.42578125" bestFit="1" customWidth="1"/>
    <col min="5" max="14" width="12.140625" customWidth="1"/>
    <col min="15" max="15" width="14.42578125" bestFit="1" customWidth="1"/>
    <col min="16" max="16" width="6.7109375" customWidth="1"/>
    <col min="17" max="17" width="3.7109375" customWidth="1"/>
    <col min="257" max="257" width="1.7109375" customWidth="1"/>
    <col min="258" max="258" width="35.7109375" customWidth="1"/>
    <col min="259" max="259" width="12.5703125" bestFit="1" customWidth="1"/>
    <col min="260" max="260" width="13.7109375" bestFit="1" customWidth="1"/>
    <col min="261" max="270" width="12.140625" customWidth="1"/>
    <col min="271" max="271" width="13.140625" bestFit="1" customWidth="1"/>
    <col min="272" max="272" width="6.7109375" customWidth="1"/>
    <col min="273" max="273" width="3.7109375" customWidth="1"/>
    <col min="513" max="513" width="1.7109375" customWidth="1"/>
    <col min="514" max="514" width="35.7109375" customWidth="1"/>
    <col min="515" max="515" width="12.5703125" bestFit="1" customWidth="1"/>
    <col min="516" max="516" width="13.7109375" bestFit="1" customWidth="1"/>
    <col min="517" max="526" width="12.140625" customWidth="1"/>
    <col min="527" max="527" width="13.140625" bestFit="1" customWidth="1"/>
    <col min="528" max="528" width="6.7109375" customWidth="1"/>
    <col min="529" max="529" width="3.7109375" customWidth="1"/>
    <col min="769" max="769" width="1.7109375" customWidth="1"/>
    <col min="770" max="770" width="35.7109375" customWidth="1"/>
    <col min="771" max="771" width="12.5703125" bestFit="1" customWidth="1"/>
    <col min="772" max="772" width="13.7109375" bestFit="1" customWidth="1"/>
    <col min="773" max="782" width="12.140625" customWidth="1"/>
    <col min="783" max="783" width="13.140625" bestFit="1" customWidth="1"/>
    <col min="784" max="784" width="6.7109375" customWidth="1"/>
    <col min="785" max="785" width="3.7109375" customWidth="1"/>
    <col min="1025" max="1025" width="1.7109375" customWidth="1"/>
    <col min="1026" max="1026" width="35.7109375" customWidth="1"/>
    <col min="1027" max="1027" width="12.5703125" bestFit="1" customWidth="1"/>
    <col min="1028" max="1028" width="13.7109375" bestFit="1" customWidth="1"/>
    <col min="1029" max="1038" width="12.140625" customWidth="1"/>
    <col min="1039" max="1039" width="13.140625" bestFit="1" customWidth="1"/>
    <col min="1040" max="1040" width="6.7109375" customWidth="1"/>
    <col min="1041" max="1041" width="3.7109375" customWidth="1"/>
    <col min="1281" max="1281" width="1.7109375" customWidth="1"/>
    <col min="1282" max="1282" width="35.7109375" customWidth="1"/>
    <col min="1283" max="1283" width="12.5703125" bestFit="1" customWidth="1"/>
    <col min="1284" max="1284" width="13.7109375" bestFit="1" customWidth="1"/>
    <col min="1285" max="1294" width="12.140625" customWidth="1"/>
    <col min="1295" max="1295" width="13.140625" bestFit="1" customWidth="1"/>
    <col min="1296" max="1296" width="6.7109375" customWidth="1"/>
    <col min="1297" max="1297" width="3.7109375" customWidth="1"/>
    <col min="1537" max="1537" width="1.7109375" customWidth="1"/>
    <col min="1538" max="1538" width="35.7109375" customWidth="1"/>
    <col min="1539" max="1539" width="12.5703125" bestFit="1" customWidth="1"/>
    <col min="1540" max="1540" width="13.7109375" bestFit="1" customWidth="1"/>
    <col min="1541" max="1550" width="12.140625" customWidth="1"/>
    <col min="1551" max="1551" width="13.140625" bestFit="1" customWidth="1"/>
    <col min="1552" max="1552" width="6.7109375" customWidth="1"/>
    <col min="1553" max="1553" width="3.7109375" customWidth="1"/>
    <col min="1793" max="1793" width="1.7109375" customWidth="1"/>
    <col min="1794" max="1794" width="35.7109375" customWidth="1"/>
    <col min="1795" max="1795" width="12.5703125" bestFit="1" customWidth="1"/>
    <col min="1796" max="1796" width="13.7109375" bestFit="1" customWidth="1"/>
    <col min="1797" max="1806" width="12.140625" customWidth="1"/>
    <col min="1807" max="1807" width="13.140625" bestFit="1" customWidth="1"/>
    <col min="1808" max="1808" width="6.7109375" customWidth="1"/>
    <col min="1809" max="1809" width="3.7109375" customWidth="1"/>
    <col min="2049" max="2049" width="1.7109375" customWidth="1"/>
    <col min="2050" max="2050" width="35.7109375" customWidth="1"/>
    <col min="2051" max="2051" width="12.5703125" bestFit="1" customWidth="1"/>
    <col min="2052" max="2052" width="13.7109375" bestFit="1" customWidth="1"/>
    <col min="2053" max="2062" width="12.140625" customWidth="1"/>
    <col min="2063" max="2063" width="13.140625" bestFit="1" customWidth="1"/>
    <col min="2064" max="2064" width="6.7109375" customWidth="1"/>
    <col min="2065" max="2065" width="3.7109375" customWidth="1"/>
    <col min="2305" max="2305" width="1.7109375" customWidth="1"/>
    <col min="2306" max="2306" width="35.7109375" customWidth="1"/>
    <col min="2307" max="2307" width="12.5703125" bestFit="1" customWidth="1"/>
    <col min="2308" max="2308" width="13.7109375" bestFit="1" customWidth="1"/>
    <col min="2309" max="2318" width="12.140625" customWidth="1"/>
    <col min="2319" max="2319" width="13.140625" bestFit="1" customWidth="1"/>
    <col min="2320" max="2320" width="6.7109375" customWidth="1"/>
    <col min="2321" max="2321" width="3.7109375" customWidth="1"/>
    <col min="2561" max="2561" width="1.7109375" customWidth="1"/>
    <col min="2562" max="2562" width="35.7109375" customWidth="1"/>
    <col min="2563" max="2563" width="12.5703125" bestFit="1" customWidth="1"/>
    <col min="2564" max="2564" width="13.7109375" bestFit="1" customWidth="1"/>
    <col min="2565" max="2574" width="12.140625" customWidth="1"/>
    <col min="2575" max="2575" width="13.140625" bestFit="1" customWidth="1"/>
    <col min="2576" max="2576" width="6.7109375" customWidth="1"/>
    <col min="2577" max="2577" width="3.7109375" customWidth="1"/>
    <col min="2817" max="2817" width="1.7109375" customWidth="1"/>
    <col min="2818" max="2818" width="35.7109375" customWidth="1"/>
    <col min="2819" max="2819" width="12.5703125" bestFit="1" customWidth="1"/>
    <col min="2820" max="2820" width="13.7109375" bestFit="1" customWidth="1"/>
    <col min="2821" max="2830" width="12.140625" customWidth="1"/>
    <col min="2831" max="2831" width="13.140625" bestFit="1" customWidth="1"/>
    <col min="2832" max="2832" width="6.7109375" customWidth="1"/>
    <col min="2833" max="2833" width="3.7109375" customWidth="1"/>
    <col min="3073" max="3073" width="1.7109375" customWidth="1"/>
    <col min="3074" max="3074" width="35.7109375" customWidth="1"/>
    <col min="3075" max="3075" width="12.5703125" bestFit="1" customWidth="1"/>
    <col min="3076" max="3076" width="13.7109375" bestFit="1" customWidth="1"/>
    <col min="3077" max="3086" width="12.140625" customWidth="1"/>
    <col min="3087" max="3087" width="13.140625" bestFit="1" customWidth="1"/>
    <col min="3088" max="3088" width="6.7109375" customWidth="1"/>
    <col min="3089" max="3089" width="3.7109375" customWidth="1"/>
    <col min="3329" max="3329" width="1.7109375" customWidth="1"/>
    <col min="3330" max="3330" width="35.7109375" customWidth="1"/>
    <col min="3331" max="3331" width="12.5703125" bestFit="1" customWidth="1"/>
    <col min="3332" max="3332" width="13.7109375" bestFit="1" customWidth="1"/>
    <col min="3333" max="3342" width="12.140625" customWidth="1"/>
    <col min="3343" max="3343" width="13.140625" bestFit="1" customWidth="1"/>
    <col min="3344" max="3344" width="6.7109375" customWidth="1"/>
    <col min="3345" max="3345" width="3.7109375" customWidth="1"/>
    <col min="3585" max="3585" width="1.7109375" customWidth="1"/>
    <col min="3586" max="3586" width="35.7109375" customWidth="1"/>
    <col min="3587" max="3587" width="12.5703125" bestFit="1" customWidth="1"/>
    <col min="3588" max="3588" width="13.7109375" bestFit="1" customWidth="1"/>
    <col min="3589" max="3598" width="12.140625" customWidth="1"/>
    <col min="3599" max="3599" width="13.140625" bestFit="1" customWidth="1"/>
    <col min="3600" max="3600" width="6.7109375" customWidth="1"/>
    <col min="3601" max="3601" width="3.7109375" customWidth="1"/>
    <col min="3841" max="3841" width="1.7109375" customWidth="1"/>
    <col min="3842" max="3842" width="35.7109375" customWidth="1"/>
    <col min="3843" max="3843" width="12.5703125" bestFit="1" customWidth="1"/>
    <col min="3844" max="3844" width="13.7109375" bestFit="1" customWidth="1"/>
    <col min="3845" max="3854" width="12.140625" customWidth="1"/>
    <col min="3855" max="3855" width="13.140625" bestFit="1" customWidth="1"/>
    <col min="3856" max="3856" width="6.7109375" customWidth="1"/>
    <col min="3857" max="3857" width="3.7109375" customWidth="1"/>
    <col min="4097" max="4097" width="1.7109375" customWidth="1"/>
    <col min="4098" max="4098" width="35.7109375" customWidth="1"/>
    <col min="4099" max="4099" width="12.5703125" bestFit="1" customWidth="1"/>
    <col min="4100" max="4100" width="13.7109375" bestFit="1" customWidth="1"/>
    <col min="4101" max="4110" width="12.140625" customWidth="1"/>
    <col min="4111" max="4111" width="13.140625" bestFit="1" customWidth="1"/>
    <col min="4112" max="4112" width="6.7109375" customWidth="1"/>
    <col min="4113" max="4113" width="3.7109375" customWidth="1"/>
    <col min="4353" max="4353" width="1.7109375" customWidth="1"/>
    <col min="4354" max="4354" width="35.7109375" customWidth="1"/>
    <col min="4355" max="4355" width="12.5703125" bestFit="1" customWidth="1"/>
    <col min="4356" max="4356" width="13.7109375" bestFit="1" customWidth="1"/>
    <col min="4357" max="4366" width="12.140625" customWidth="1"/>
    <col min="4367" max="4367" width="13.140625" bestFit="1" customWidth="1"/>
    <col min="4368" max="4368" width="6.7109375" customWidth="1"/>
    <col min="4369" max="4369" width="3.7109375" customWidth="1"/>
    <col min="4609" max="4609" width="1.7109375" customWidth="1"/>
    <col min="4610" max="4610" width="35.7109375" customWidth="1"/>
    <col min="4611" max="4611" width="12.5703125" bestFit="1" customWidth="1"/>
    <col min="4612" max="4612" width="13.7109375" bestFit="1" customWidth="1"/>
    <col min="4613" max="4622" width="12.140625" customWidth="1"/>
    <col min="4623" max="4623" width="13.140625" bestFit="1" customWidth="1"/>
    <col min="4624" max="4624" width="6.7109375" customWidth="1"/>
    <col min="4625" max="4625" width="3.7109375" customWidth="1"/>
    <col min="4865" max="4865" width="1.7109375" customWidth="1"/>
    <col min="4866" max="4866" width="35.7109375" customWidth="1"/>
    <col min="4867" max="4867" width="12.5703125" bestFit="1" customWidth="1"/>
    <col min="4868" max="4868" width="13.7109375" bestFit="1" customWidth="1"/>
    <col min="4869" max="4878" width="12.140625" customWidth="1"/>
    <col min="4879" max="4879" width="13.140625" bestFit="1" customWidth="1"/>
    <col min="4880" max="4880" width="6.7109375" customWidth="1"/>
    <col min="4881" max="4881" width="3.7109375" customWidth="1"/>
    <col min="5121" max="5121" width="1.7109375" customWidth="1"/>
    <col min="5122" max="5122" width="35.7109375" customWidth="1"/>
    <col min="5123" max="5123" width="12.5703125" bestFit="1" customWidth="1"/>
    <col min="5124" max="5124" width="13.7109375" bestFit="1" customWidth="1"/>
    <col min="5125" max="5134" width="12.140625" customWidth="1"/>
    <col min="5135" max="5135" width="13.140625" bestFit="1" customWidth="1"/>
    <col min="5136" max="5136" width="6.7109375" customWidth="1"/>
    <col min="5137" max="5137" width="3.7109375" customWidth="1"/>
    <col min="5377" max="5377" width="1.7109375" customWidth="1"/>
    <col min="5378" max="5378" width="35.7109375" customWidth="1"/>
    <col min="5379" max="5379" width="12.5703125" bestFit="1" customWidth="1"/>
    <col min="5380" max="5380" width="13.7109375" bestFit="1" customWidth="1"/>
    <col min="5381" max="5390" width="12.140625" customWidth="1"/>
    <col min="5391" max="5391" width="13.140625" bestFit="1" customWidth="1"/>
    <col min="5392" max="5392" width="6.7109375" customWidth="1"/>
    <col min="5393" max="5393" width="3.7109375" customWidth="1"/>
    <col min="5633" max="5633" width="1.7109375" customWidth="1"/>
    <col min="5634" max="5634" width="35.7109375" customWidth="1"/>
    <col min="5635" max="5635" width="12.5703125" bestFit="1" customWidth="1"/>
    <col min="5636" max="5636" width="13.7109375" bestFit="1" customWidth="1"/>
    <col min="5637" max="5646" width="12.140625" customWidth="1"/>
    <col min="5647" max="5647" width="13.140625" bestFit="1" customWidth="1"/>
    <col min="5648" max="5648" width="6.7109375" customWidth="1"/>
    <col min="5649" max="5649" width="3.7109375" customWidth="1"/>
    <col min="5889" max="5889" width="1.7109375" customWidth="1"/>
    <col min="5890" max="5890" width="35.7109375" customWidth="1"/>
    <col min="5891" max="5891" width="12.5703125" bestFit="1" customWidth="1"/>
    <col min="5892" max="5892" width="13.7109375" bestFit="1" customWidth="1"/>
    <col min="5893" max="5902" width="12.140625" customWidth="1"/>
    <col min="5903" max="5903" width="13.140625" bestFit="1" customWidth="1"/>
    <col min="5904" max="5904" width="6.7109375" customWidth="1"/>
    <col min="5905" max="5905" width="3.7109375" customWidth="1"/>
    <col min="6145" max="6145" width="1.7109375" customWidth="1"/>
    <col min="6146" max="6146" width="35.7109375" customWidth="1"/>
    <col min="6147" max="6147" width="12.5703125" bestFit="1" customWidth="1"/>
    <col min="6148" max="6148" width="13.7109375" bestFit="1" customWidth="1"/>
    <col min="6149" max="6158" width="12.140625" customWidth="1"/>
    <col min="6159" max="6159" width="13.140625" bestFit="1" customWidth="1"/>
    <col min="6160" max="6160" width="6.7109375" customWidth="1"/>
    <col min="6161" max="6161" width="3.7109375" customWidth="1"/>
    <col min="6401" max="6401" width="1.7109375" customWidth="1"/>
    <col min="6402" max="6402" width="35.7109375" customWidth="1"/>
    <col min="6403" max="6403" width="12.5703125" bestFit="1" customWidth="1"/>
    <col min="6404" max="6404" width="13.7109375" bestFit="1" customWidth="1"/>
    <col min="6405" max="6414" width="12.140625" customWidth="1"/>
    <col min="6415" max="6415" width="13.140625" bestFit="1" customWidth="1"/>
    <col min="6416" max="6416" width="6.7109375" customWidth="1"/>
    <col min="6417" max="6417" width="3.7109375" customWidth="1"/>
    <col min="6657" max="6657" width="1.7109375" customWidth="1"/>
    <col min="6658" max="6658" width="35.7109375" customWidth="1"/>
    <col min="6659" max="6659" width="12.5703125" bestFit="1" customWidth="1"/>
    <col min="6660" max="6660" width="13.7109375" bestFit="1" customWidth="1"/>
    <col min="6661" max="6670" width="12.140625" customWidth="1"/>
    <col min="6671" max="6671" width="13.140625" bestFit="1" customWidth="1"/>
    <col min="6672" max="6672" width="6.7109375" customWidth="1"/>
    <col min="6673" max="6673" width="3.7109375" customWidth="1"/>
    <col min="6913" max="6913" width="1.7109375" customWidth="1"/>
    <col min="6914" max="6914" width="35.7109375" customWidth="1"/>
    <col min="6915" max="6915" width="12.5703125" bestFit="1" customWidth="1"/>
    <col min="6916" max="6916" width="13.7109375" bestFit="1" customWidth="1"/>
    <col min="6917" max="6926" width="12.140625" customWidth="1"/>
    <col min="6927" max="6927" width="13.140625" bestFit="1" customWidth="1"/>
    <col min="6928" max="6928" width="6.7109375" customWidth="1"/>
    <col min="6929" max="6929" width="3.7109375" customWidth="1"/>
    <col min="7169" max="7169" width="1.7109375" customWidth="1"/>
    <col min="7170" max="7170" width="35.7109375" customWidth="1"/>
    <col min="7171" max="7171" width="12.5703125" bestFit="1" customWidth="1"/>
    <col min="7172" max="7172" width="13.7109375" bestFit="1" customWidth="1"/>
    <col min="7173" max="7182" width="12.140625" customWidth="1"/>
    <col min="7183" max="7183" width="13.140625" bestFit="1" customWidth="1"/>
    <col min="7184" max="7184" width="6.7109375" customWidth="1"/>
    <col min="7185" max="7185" width="3.7109375" customWidth="1"/>
    <col min="7425" max="7425" width="1.7109375" customWidth="1"/>
    <col min="7426" max="7426" width="35.7109375" customWidth="1"/>
    <col min="7427" max="7427" width="12.5703125" bestFit="1" customWidth="1"/>
    <col min="7428" max="7428" width="13.7109375" bestFit="1" customWidth="1"/>
    <col min="7429" max="7438" width="12.140625" customWidth="1"/>
    <col min="7439" max="7439" width="13.140625" bestFit="1" customWidth="1"/>
    <col min="7440" max="7440" width="6.7109375" customWidth="1"/>
    <col min="7441" max="7441" width="3.7109375" customWidth="1"/>
    <col min="7681" max="7681" width="1.7109375" customWidth="1"/>
    <col min="7682" max="7682" width="35.7109375" customWidth="1"/>
    <col min="7683" max="7683" width="12.5703125" bestFit="1" customWidth="1"/>
    <col min="7684" max="7684" width="13.7109375" bestFit="1" customWidth="1"/>
    <col min="7685" max="7694" width="12.140625" customWidth="1"/>
    <col min="7695" max="7695" width="13.140625" bestFit="1" customWidth="1"/>
    <col min="7696" max="7696" width="6.7109375" customWidth="1"/>
    <col min="7697" max="7697" width="3.7109375" customWidth="1"/>
    <col min="7937" max="7937" width="1.7109375" customWidth="1"/>
    <col min="7938" max="7938" width="35.7109375" customWidth="1"/>
    <col min="7939" max="7939" width="12.5703125" bestFit="1" customWidth="1"/>
    <col min="7940" max="7940" width="13.7109375" bestFit="1" customWidth="1"/>
    <col min="7941" max="7950" width="12.140625" customWidth="1"/>
    <col min="7951" max="7951" width="13.140625" bestFit="1" customWidth="1"/>
    <col min="7952" max="7952" width="6.7109375" customWidth="1"/>
    <col min="7953" max="7953" width="3.7109375" customWidth="1"/>
    <col min="8193" max="8193" width="1.7109375" customWidth="1"/>
    <col min="8194" max="8194" width="35.7109375" customWidth="1"/>
    <col min="8195" max="8195" width="12.5703125" bestFit="1" customWidth="1"/>
    <col min="8196" max="8196" width="13.7109375" bestFit="1" customWidth="1"/>
    <col min="8197" max="8206" width="12.140625" customWidth="1"/>
    <col min="8207" max="8207" width="13.140625" bestFit="1" customWidth="1"/>
    <col min="8208" max="8208" width="6.7109375" customWidth="1"/>
    <col min="8209" max="8209" width="3.7109375" customWidth="1"/>
    <col min="8449" max="8449" width="1.7109375" customWidth="1"/>
    <col min="8450" max="8450" width="35.7109375" customWidth="1"/>
    <col min="8451" max="8451" width="12.5703125" bestFit="1" customWidth="1"/>
    <col min="8452" max="8452" width="13.7109375" bestFit="1" customWidth="1"/>
    <col min="8453" max="8462" width="12.140625" customWidth="1"/>
    <col min="8463" max="8463" width="13.140625" bestFit="1" customWidth="1"/>
    <col min="8464" max="8464" width="6.7109375" customWidth="1"/>
    <col min="8465" max="8465" width="3.7109375" customWidth="1"/>
    <col min="8705" max="8705" width="1.7109375" customWidth="1"/>
    <col min="8706" max="8706" width="35.7109375" customWidth="1"/>
    <col min="8707" max="8707" width="12.5703125" bestFit="1" customWidth="1"/>
    <col min="8708" max="8708" width="13.7109375" bestFit="1" customWidth="1"/>
    <col min="8709" max="8718" width="12.140625" customWidth="1"/>
    <col min="8719" max="8719" width="13.140625" bestFit="1" customWidth="1"/>
    <col min="8720" max="8720" width="6.7109375" customWidth="1"/>
    <col min="8721" max="8721" width="3.7109375" customWidth="1"/>
    <col min="8961" max="8961" width="1.7109375" customWidth="1"/>
    <col min="8962" max="8962" width="35.7109375" customWidth="1"/>
    <col min="8963" max="8963" width="12.5703125" bestFit="1" customWidth="1"/>
    <col min="8964" max="8964" width="13.7109375" bestFit="1" customWidth="1"/>
    <col min="8965" max="8974" width="12.140625" customWidth="1"/>
    <col min="8975" max="8975" width="13.140625" bestFit="1" customWidth="1"/>
    <col min="8976" max="8976" width="6.7109375" customWidth="1"/>
    <col min="8977" max="8977" width="3.7109375" customWidth="1"/>
    <col min="9217" max="9217" width="1.7109375" customWidth="1"/>
    <col min="9218" max="9218" width="35.7109375" customWidth="1"/>
    <col min="9219" max="9219" width="12.5703125" bestFit="1" customWidth="1"/>
    <col min="9220" max="9220" width="13.7109375" bestFit="1" customWidth="1"/>
    <col min="9221" max="9230" width="12.140625" customWidth="1"/>
    <col min="9231" max="9231" width="13.140625" bestFit="1" customWidth="1"/>
    <col min="9232" max="9232" width="6.7109375" customWidth="1"/>
    <col min="9233" max="9233" width="3.7109375" customWidth="1"/>
    <col min="9473" max="9473" width="1.7109375" customWidth="1"/>
    <col min="9474" max="9474" width="35.7109375" customWidth="1"/>
    <col min="9475" max="9475" width="12.5703125" bestFit="1" customWidth="1"/>
    <col min="9476" max="9476" width="13.7109375" bestFit="1" customWidth="1"/>
    <col min="9477" max="9486" width="12.140625" customWidth="1"/>
    <col min="9487" max="9487" width="13.140625" bestFit="1" customWidth="1"/>
    <col min="9488" max="9488" width="6.7109375" customWidth="1"/>
    <col min="9489" max="9489" width="3.7109375" customWidth="1"/>
    <col min="9729" max="9729" width="1.7109375" customWidth="1"/>
    <col min="9730" max="9730" width="35.7109375" customWidth="1"/>
    <col min="9731" max="9731" width="12.5703125" bestFit="1" customWidth="1"/>
    <col min="9732" max="9732" width="13.7109375" bestFit="1" customWidth="1"/>
    <col min="9733" max="9742" width="12.140625" customWidth="1"/>
    <col min="9743" max="9743" width="13.140625" bestFit="1" customWidth="1"/>
    <col min="9744" max="9744" width="6.7109375" customWidth="1"/>
    <col min="9745" max="9745" width="3.7109375" customWidth="1"/>
    <col min="9985" max="9985" width="1.7109375" customWidth="1"/>
    <col min="9986" max="9986" width="35.7109375" customWidth="1"/>
    <col min="9987" max="9987" width="12.5703125" bestFit="1" customWidth="1"/>
    <col min="9988" max="9988" width="13.7109375" bestFit="1" customWidth="1"/>
    <col min="9989" max="9998" width="12.140625" customWidth="1"/>
    <col min="9999" max="9999" width="13.140625" bestFit="1" customWidth="1"/>
    <col min="10000" max="10000" width="6.7109375" customWidth="1"/>
    <col min="10001" max="10001" width="3.7109375" customWidth="1"/>
    <col min="10241" max="10241" width="1.7109375" customWidth="1"/>
    <col min="10242" max="10242" width="35.7109375" customWidth="1"/>
    <col min="10243" max="10243" width="12.5703125" bestFit="1" customWidth="1"/>
    <col min="10244" max="10244" width="13.7109375" bestFit="1" customWidth="1"/>
    <col min="10245" max="10254" width="12.140625" customWidth="1"/>
    <col min="10255" max="10255" width="13.140625" bestFit="1" customWidth="1"/>
    <col min="10256" max="10256" width="6.7109375" customWidth="1"/>
    <col min="10257" max="10257" width="3.7109375" customWidth="1"/>
    <col min="10497" max="10497" width="1.7109375" customWidth="1"/>
    <col min="10498" max="10498" width="35.7109375" customWidth="1"/>
    <col min="10499" max="10499" width="12.5703125" bestFit="1" customWidth="1"/>
    <col min="10500" max="10500" width="13.7109375" bestFit="1" customWidth="1"/>
    <col min="10501" max="10510" width="12.140625" customWidth="1"/>
    <col min="10511" max="10511" width="13.140625" bestFit="1" customWidth="1"/>
    <col min="10512" max="10512" width="6.7109375" customWidth="1"/>
    <col min="10513" max="10513" width="3.7109375" customWidth="1"/>
    <col min="10753" max="10753" width="1.7109375" customWidth="1"/>
    <col min="10754" max="10754" width="35.7109375" customWidth="1"/>
    <col min="10755" max="10755" width="12.5703125" bestFit="1" customWidth="1"/>
    <col min="10756" max="10756" width="13.7109375" bestFit="1" customWidth="1"/>
    <col min="10757" max="10766" width="12.140625" customWidth="1"/>
    <col min="10767" max="10767" width="13.140625" bestFit="1" customWidth="1"/>
    <col min="10768" max="10768" width="6.7109375" customWidth="1"/>
    <col min="10769" max="10769" width="3.7109375" customWidth="1"/>
    <col min="11009" max="11009" width="1.7109375" customWidth="1"/>
    <col min="11010" max="11010" width="35.7109375" customWidth="1"/>
    <col min="11011" max="11011" width="12.5703125" bestFit="1" customWidth="1"/>
    <col min="11012" max="11012" width="13.7109375" bestFit="1" customWidth="1"/>
    <col min="11013" max="11022" width="12.140625" customWidth="1"/>
    <col min="11023" max="11023" width="13.140625" bestFit="1" customWidth="1"/>
    <col min="11024" max="11024" width="6.7109375" customWidth="1"/>
    <col min="11025" max="11025" width="3.7109375" customWidth="1"/>
    <col min="11265" max="11265" width="1.7109375" customWidth="1"/>
    <col min="11266" max="11266" width="35.7109375" customWidth="1"/>
    <col min="11267" max="11267" width="12.5703125" bestFit="1" customWidth="1"/>
    <col min="11268" max="11268" width="13.7109375" bestFit="1" customWidth="1"/>
    <col min="11269" max="11278" width="12.140625" customWidth="1"/>
    <col min="11279" max="11279" width="13.140625" bestFit="1" customWidth="1"/>
    <col min="11280" max="11280" width="6.7109375" customWidth="1"/>
    <col min="11281" max="11281" width="3.7109375" customWidth="1"/>
    <col min="11521" max="11521" width="1.7109375" customWidth="1"/>
    <col min="11522" max="11522" width="35.7109375" customWidth="1"/>
    <col min="11523" max="11523" width="12.5703125" bestFit="1" customWidth="1"/>
    <col min="11524" max="11524" width="13.7109375" bestFit="1" customWidth="1"/>
    <col min="11525" max="11534" width="12.140625" customWidth="1"/>
    <col min="11535" max="11535" width="13.140625" bestFit="1" customWidth="1"/>
    <col min="11536" max="11536" width="6.7109375" customWidth="1"/>
    <col min="11537" max="11537" width="3.7109375" customWidth="1"/>
    <col min="11777" max="11777" width="1.7109375" customWidth="1"/>
    <col min="11778" max="11778" width="35.7109375" customWidth="1"/>
    <col min="11779" max="11779" width="12.5703125" bestFit="1" customWidth="1"/>
    <col min="11780" max="11780" width="13.7109375" bestFit="1" customWidth="1"/>
    <col min="11781" max="11790" width="12.140625" customWidth="1"/>
    <col min="11791" max="11791" width="13.140625" bestFit="1" customWidth="1"/>
    <col min="11792" max="11792" width="6.7109375" customWidth="1"/>
    <col min="11793" max="11793" width="3.7109375" customWidth="1"/>
    <col min="12033" max="12033" width="1.7109375" customWidth="1"/>
    <col min="12034" max="12034" width="35.7109375" customWidth="1"/>
    <col min="12035" max="12035" width="12.5703125" bestFit="1" customWidth="1"/>
    <col min="12036" max="12036" width="13.7109375" bestFit="1" customWidth="1"/>
    <col min="12037" max="12046" width="12.140625" customWidth="1"/>
    <col min="12047" max="12047" width="13.140625" bestFit="1" customWidth="1"/>
    <col min="12048" max="12048" width="6.7109375" customWidth="1"/>
    <col min="12049" max="12049" width="3.7109375" customWidth="1"/>
    <col min="12289" max="12289" width="1.7109375" customWidth="1"/>
    <col min="12290" max="12290" width="35.7109375" customWidth="1"/>
    <col min="12291" max="12291" width="12.5703125" bestFit="1" customWidth="1"/>
    <col min="12292" max="12292" width="13.7109375" bestFit="1" customWidth="1"/>
    <col min="12293" max="12302" width="12.140625" customWidth="1"/>
    <col min="12303" max="12303" width="13.140625" bestFit="1" customWidth="1"/>
    <col min="12304" max="12304" width="6.7109375" customWidth="1"/>
    <col min="12305" max="12305" width="3.7109375" customWidth="1"/>
    <col min="12545" max="12545" width="1.7109375" customWidth="1"/>
    <col min="12546" max="12546" width="35.7109375" customWidth="1"/>
    <col min="12547" max="12547" width="12.5703125" bestFit="1" customWidth="1"/>
    <col min="12548" max="12548" width="13.7109375" bestFit="1" customWidth="1"/>
    <col min="12549" max="12558" width="12.140625" customWidth="1"/>
    <col min="12559" max="12559" width="13.140625" bestFit="1" customWidth="1"/>
    <col min="12560" max="12560" width="6.7109375" customWidth="1"/>
    <col min="12561" max="12561" width="3.7109375" customWidth="1"/>
    <col min="12801" max="12801" width="1.7109375" customWidth="1"/>
    <col min="12802" max="12802" width="35.7109375" customWidth="1"/>
    <col min="12803" max="12803" width="12.5703125" bestFit="1" customWidth="1"/>
    <col min="12804" max="12804" width="13.7109375" bestFit="1" customWidth="1"/>
    <col min="12805" max="12814" width="12.140625" customWidth="1"/>
    <col min="12815" max="12815" width="13.140625" bestFit="1" customWidth="1"/>
    <col min="12816" max="12816" width="6.7109375" customWidth="1"/>
    <col min="12817" max="12817" width="3.7109375" customWidth="1"/>
    <col min="13057" max="13057" width="1.7109375" customWidth="1"/>
    <col min="13058" max="13058" width="35.7109375" customWidth="1"/>
    <col min="13059" max="13059" width="12.5703125" bestFit="1" customWidth="1"/>
    <col min="13060" max="13060" width="13.7109375" bestFit="1" customWidth="1"/>
    <col min="13061" max="13070" width="12.140625" customWidth="1"/>
    <col min="13071" max="13071" width="13.140625" bestFit="1" customWidth="1"/>
    <col min="13072" max="13072" width="6.7109375" customWidth="1"/>
    <col min="13073" max="13073" width="3.7109375" customWidth="1"/>
    <col min="13313" max="13313" width="1.7109375" customWidth="1"/>
    <col min="13314" max="13314" width="35.7109375" customWidth="1"/>
    <col min="13315" max="13315" width="12.5703125" bestFit="1" customWidth="1"/>
    <col min="13316" max="13316" width="13.7109375" bestFit="1" customWidth="1"/>
    <col min="13317" max="13326" width="12.140625" customWidth="1"/>
    <col min="13327" max="13327" width="13.140625" bestFit="1" customWidth="1"/>
    <col min="13328" max="13328" width="6.7109375" customWidth="1"/>
    <col min="13329" max="13329" width="3.7109375" customWidth="1"/>
    <col min="13569" max="13569" width="1.7109375" customWidth="1"/>
    <col min="13570" max="13570" width="35.7109375" customWidth="1"/>
    <col min="13571" max="13571" width="12.5703125" bestFit="1" customWidth="1"/>
    <col min="13572" max="13572" width="13.7109375" bestFit="1" customWidth="1"/>
    <col min="13573" max="13582" width="12.140625" customWidth="1"/>
    <col min="13583" max="13583" width="13.140625" bestFit="1" customWidth="1"/>
    <col min="13584" max="13584" width="6.7109375" customWidth="1"/>
    <col min="13585" max="13585" width="3.7109375" customWidth="1"/>
    <col min="13825" max="13825" width="1.7109375" customWidth="1"/>
    <col min="13826" max="13826" width="35.7109375" customWidth="1"/>
    <col min="13827" max="13827" width="12.5703125" bestFit="1" customWidth="1"/>
    <col min="13828" max="13828" width="13.7109375" bestFit="1" customWidth="1"/>
    <col min="13829" max="13838" width="12.140625" customWidth="1"/>
    <col min="13839" max="13839" width="13.140625" bestFit="1" customWidth="1"/>
    <col min="13840" max="13840" width="6.7109375" customWidth="1"/>
    <col min="13841" max="13841" width="3.7109375" customWidth="1"/>
    <col min="14081" max="14081" width="1.7109375" customWidth="1"/>
    <col min="14082" max="14082" width="35.7109375" customWidth="1"/>
    <col min="14083" max="14083" width="12.5703125" bestFit="1" customWidth="1"/>
    <col min="14084" max="14084" width="13.7109375" bestFit="1" customWidth="1"/>
    <col min="14085" max="14094" width="12.140625" customWidth="1"/>
    <col min="14095" max="14095" width="13.140625" bestFit="1" customWidth="1"/>
    <col min="14096" max="14096" width="6.7109375" customWidth="1"/>
    <col min="14097" max="14097" width="3.7109375" customWidth="1"/>
    <col min="14337" max="14337" width="1.7109375" customWidth="1"/>
    <col min="14338" max="14338" width="35.7109375" customWidth="1"/>
    <col min="14339" max="14339" width="12.5703125" bestFit="1" customWidth="1"/>
    <col min="14340" max="14340" width="13.7109375" bestFit="1" customWidth="1"/>
    <col min="14341" max="14350" width="12.140625" customWidth="1"/>
    <col min="14351" max="14351" width="13.140625" bestFit="1" customWidth="1"/>
    <col min="14352" max="14352" width="6.7109375" customWidth="1"/>
    <col min="14353" max="14353" width="3.7109375" customWidth="1"/>
    <col min="14593" max="14593" width="1.7109375" customWidth="1"/>
    <col min="14594" max="14594" width="35.7109375" customWidth="1"/>
    <col min="14595" max="14595" width="12.5703125" bestFit="1" customWidth="1"/>
    <col min="14596" max="14596" width="13.7109375" bestFit="1" customWidth="1"/>
    <col min="14597" max="14606" width="12.140625" customWidth="1"/>
    <col min="14607" max="14607" width="13.140625" bestFit="1" customWidth="1"/>
    <col min="14608" max="14608" width="6.7109375" customWidth="1"/>
    <col min="14609" max="14609" width="3.7109375" customWidth="1"/>
    <col min="14849" max="14849" width="1.7109375" customWidth="1"/>
    <col min="14850" max="14850" width="35.7109375" customWidth="1"/>
    <col min="14851" max="14851" width="12.5703125" bestFit="1" customWidth="1"/>
    <col min="14852" max="14852" width="13.7109375" bestFit="1" customWidth="1"/>
    <col min="14853" max="14862" width="12.140625" customWidth="1"/>
    <col min="14863" max="14863" width="13.140625" bestFit="1" customWidth="1"/>
    <col min="14864" max="14864" width="6.7109375" customWidth="1"/>
    <col min="14865" max="14865" width="3.7109375" customWidth="1"/>
    <col min="15105" max="15105" width="1.7109375" customWidth="1"/>
    <col min="15106" max="15106" width="35.7109375" customWidth="1"/>
    <col min="15107" max="15107" width="12.5703125" bestFit="1" customWidth="1"/>
    <col min="15108" max="15108" width="13.7109375" bestFit="1" customWidth="1"/>
    <col min="15109" max="15118" width="12.140625" customWidth="1"/>
    <col min="15119" max="15119" width="13.140625" bestFit="1" customWidth="1"/>
    <col min="15120" max="15120" width="6.7109375" customWidth="1"/>
    <col min="15121" max="15121" width="3.7109375" customWidth="1"/>
    <col min="15361" max="15361" width="1.7109375" customWidth="1"/>
    <col min="15362" max="15362" width="35.7109375" customWidth="1"/>
    <col min="15363" max="15363" width="12.5703125" bestFit="1" customWidth="1"/>
    <col min="15364" max="15364" width="13.7109375" bestFit="1" customWidth="1"/>
    <col min="15365" max="15374" width="12.140625" customWidth="1"/>
    <col min="15375" max="15375" width="13.140625" bestFit="1" customWidth="1"/>
    <col min="15376" max="15376" width="6.7109375" customWidth="1"/>
    <col min="15377" max="15377" width="3.7109375" customWidth="1"/>
    <col min="15617" max="15617" width="1.7109375" customWidth="1"/>
    <col min="15618" max="15618" width="35.7109375" customWidth="1"/>
    <col min="15619" max="15619" width="12.5703125" bestFit="1" customWidth="1"/>
    <col min="15620" max="15620" width="13.7109375" bestFit="1" customWidth="1"/>
    <col min="15621" max="15630" width="12.140625" customWidth="1"/>
    <col min="15631" max="15631" width="13.140625" bestFit="1" customWidth="1"/>
    <col min="15632" max="15632" width="6.7109375" customWidth="1"/>
    <col min="15633" max="15633" width="3.7109375" customWidth="1"/>
    <col min="15873" max="15873" width="1.7109375" customWidth="1"/>
    <col min="15874" max="15874" width="35.7109375" customWidth="1"/>
    <col min="15875" max="15875" width="12.5703125" bestFit="1" customWidth="1"/>
    <col min="15876" max="15876" width="13.7109375" bestFit="1" customWidth="1"/>
    <col min="15877" max="15886" width="12.140625" customWidth="1"/>
    <col min="15887" max="15887" width="13.140625" bestFit="1" customWidth="1"/>
    <col min="15888" max="15888" width="6.7109375" customWidth="1"/>
    <col min="15889" max="15889" width="3.7109375" customWidth="1"/>
    <col min="16129" max="16129" width="1.7109375" customWidth="1"/>
    <col min="16130" max="16130" width="35.7109375" customWidth="1"/>
    <col min="16131" max="16131" width="12.5703125" bestFit="1" customWidth="1"/>
    <col min="16132" max="16132" width="13.7109375" bestFit="1" customWidth="1"/>
    <col min="16133" max="16142" width="12.140625" customWidth="1"/>
    <col min="16143" max="16143" width="13.140625" bestFit="1" customWidth="1"/>
    <col min="16144" max="16144" width="6.7109375" customWidth="1"/>
    <col min="16145" max="16145" width="3.7109375" customWidth="1"/>
  </cols>
  <sheetData>
    <row r="1" spans="1:31" s="93" customFormat="1" ht="32.25" customHeight="1" x14ac:dyDescent="0.2">
      <c r="A1" s="92"/>
      <c r="B1" s="104" t="s">
        <v>137</v>
      </c>
      <c r="C1" s="81"/>
      <c r="D1" s="1">
        <v>2019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1" ht="16.5" customHeight="1" x14ac:dyDescent="0.2"/>
    <row r="3" spans="1:31" s="5" customFormat="1" ht="13.5" thickBot="1" x14ac:dyDescent="0.25">
      <c r="A3" s="73"/>
      <c r="B3" s="83"/>
      <c r="C3" s="105" t="s">
        <v>22</v>
      </c>
      <c r="D3" s="105" t="s">
        <v>23</v>
      </c>
      <c r="E3" s="105" t="s">
        <v>24</v>
      </c>
      <c r="F3" s="105" t="s">
        <v>25</v>
      </c>
      <c r="G3" s="105" t="s">
        <v>26</v>
      </c>
      <c r="H3" s="105" t="s">
        <v>27</v>
      </c>
      <c r="I3" s="105" t="s">
        <v>28</v>
      </c>
      <c r="J3" s="105" t="s">
        <v>29</v>
      </c>
      <c r="K3" s="105" t="s">
        <v>30</v>
      </c>
      <c r="L3" s="105" t="s">
        <v>31</v>
      </c>
      <c r="M3" s="105" t="s">
        <v>32</v>
      </c>
      <c r="N3" s="105" t="s">
        <v>33</v>
      </c>
      <c r="O3" s="105" t="s">
        <v>34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6" customFormat="1" x14ac:dyDescent="0.2">
      <c r="A4" s="69" t="s">
        <v>3</v>
      </c>
      <c r="B4" s="84"/>
      <c r="C4" s="13">
        <f t="shared" ref="C4:N4" si="0">SUM(C5:C13)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13">
        <f t="shared" si="0"/>
        <v>0</v>
      </c>
      <c r="N4" s="13">
        <f t="shared" si="0"/>
        <v>0</v>
      </c>
      <c r="O4" s="14">
        <f t="shared" ref="O4:O10" si="1">SUM(C4:N4)</f>
        <v>0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outlineLevel="1" x14ac:dyDescent="0.2">
      <c r="A5" s="10"/>
      <c r="B5" s="85" t="s">
        <v>132</v>
      </c>
      <c r="C5" s="70">
        <v>0</v>
      </c>
      <c r="D5" s="70">
        <v>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18">
        <f t="shared" si="1"/>
        <v>0</v>
      </c>
    </row>
    <row r="6" spans="1:31" outlineLevel="1" x14ac:dyDescent="0.2">
      <c r="A6" s="10"/>
      <c r="B6" s="85" t="s">
        <v>133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18">
        <f t="shared" si="1"/>
        <v>0</v>
      </c>
    </row>
    <row r="7" spans="1:31" outlineLevel="1" x14ac:dyDescent="0.2">
      <c r="A7" s="10"/>
      <c r="B7" s="85" t="s">
        <v>135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18">
        <f t="shared" si="1"/>
        <v>0</v>
      </c>
    </row>
    <row r="8" spans="1:31" outlineLevel="1" x14ac:dyDescent="0.2">
      <c r="A8" s="10"/>
      <c r="B8" s="85" t="s">
        <v>134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18">
        <f t="shared" si="1"/>
        <v>0</v>
      </c>
    </row>
    <row r="9" spans="1:31" outlineLevel="1" x14ac:dyDescent="0.2">
      <c r="A9" s="10"/>
      <c r="B9" s="85" t="s">
        <v>35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18">
        <f t="shared" si="1"/>
        <v>0</v>
      </c>
    </row>
    <row r="10" spans="1:31" outlineLevel="1" x14ac:dyDescent="0.2">
      <c r="A10" s="10"/>
      <c r="B10" s="85" t="s">
        <v>131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18">
        <f t="shared" si="1"/>
        <v>0</v>
      </c>
    </row>
    <row r="11" spans="1:31" outlineLevel="1" x14ac:dyDescent="0.2">
      <c r="A11" s="10"/>
      <c r="B11" s="85" t="s">
        <v>18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18">
        <f>SUM(C11:N11)</f>
        <v>0</v>
      </c>
    </row>
    <row r="12" spans="1:31" outlineLevel="1" x14ac:dyDescent="0.2">
      <c r="A12" s="10"/>
      <c r="B12" s="85" t="s">
        <v>136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18">
        <f>SUM(C12:N12)</f>
        <v>0</v>
      </c>
    </row>
    <row r="13" spans="1:31" ht="13.5" outlineLevel="1" thickBot="1" x14ac:dyDescent="0.25">
      <c r="A13" s="11"/>
      <c r="B13" s="86" t="s">
        <v>36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18">
        <f>SUM(C13:N13)</f>
        <v>0</v>
      </c>
    </row>
    <row r="14" spans="1:31" ht="13.5" thickBot="1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31" s="6" customFormat="1" x14ac:dyDescent="0.2">
      <c r="A15" s="12" t="s">
        <v>37</v>
      </c>
      <c r="B15" s="84"/>
      <c r="C15" s="13">
        <f t="shared" ref="C15:N15" si="2">SUM(C16:C27)</f>
        <v>0</v>
      </c>
      <c r="D15" s="13">
        <f t="shared" si="2"/>
        <v>0</v>
      </c>
      <c r="E15" s="13">
        <f t="shared" si="2"/>
        <v>0</v>
      </c>
      <c r="F15" s="13">
        <f t="shared" si="2"/>
        <v>0</v>
      </c>
      <c r="G15" s="13">
        <f t="shared" si="2"/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3">
        <f t="shared" si="2"/>
        <v>0</v>
      </c>
      <c r="O15" s="14">
        <f>SUM(O16:O28)</f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outlineLevel="1" x14ac:dyDescent="0.2">
      <c r="A16" s="10"/>
      <c r="B16" s="85" t="s">
        <v>55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18">
        <f t="shared" ref="O16:O27" si="3">SUM(C16:N16)</f>
        <v>0</v>
      </c>
    </row>
    <row r="17" spans="1:31" outlineLevel="1" x14ac:dyDescent="0.2">
      <c r="A17" s="10"/>
      <c r="B17" s="85" t="s">
        <v>38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18">
        <f t="shared" si="3"/>
        <v>0</v>
      </c>
    </row>
    <row r="18" spans="1:31" outlineLevel="1" x14ac:dyDescent="0.2">
      <c r="A18" s="10"/>
      <c r="B18" s="85" t="s">
        <v>39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18">
        <f t="shared" si="3"/>
        <v>0</v>
      </c>
    </row>
    <row r="19" spans="1:31" outlineLevel="1" x14ac:dyDescent="0.2">
      <c r="A19" s="10"/>
      <c r="B19" s="85" t="s">
        <v>12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18">
        <f t="shared" si="3"/>
        <v>0</v>
      </c>
    </row>
    <row r="20" spans="1:31" outlineLevel="1" x14ac:dyDescent="0.2">
      <c r="A20" s="10"/>
      <c r="B20" s="85" t="s">
        <v>21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18">
        <f t="shared" si="3"/>
        <v>0</v>
      </c>
    </row>
    <row r="21" spans="1:31" outlineLevel="1" x14ac:dyDescent="0.2">
      <c r="A21" s="10"/>
      <c r="B21" s="85" t="s">
        <v>122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18">
        <f t="shared" si="3"/>
        <v>0</v>
      </c>
    </row>
    <row r="22" spans="1:31" outlineLevel="1" x14ac:dyDescent="0.2">
      <c r="A22" s="10"/>
      <c r="B22" s="85" t="s">
        <v>40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18">
        <f t="shared" si="3"/>
        <v>0</v>
      </c>
    </row>
    <row r="23" spans="1:31" outlineLevel="1" x14ac:dyDescent="0.2">
      <c r="A23" s="10"/>
      <c r="B23" s="85" t="s">
        <v>41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18">
        <f t="shared" si="3"/>
        <v>0</v>
      </c>
    </row>
    <row r="24" spans="1:31" outlineLevel="1" x14ac:dyDescent="0.2">
      <c r="A24" s="10"/>
      <c r="B24" s="85" t="s">
        <v>42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18">
        <f t="shared" si="3"/>
        <v>0</v>
      </c>
    </row>
    <row r="25" spans="1:31" outlineLevel="1" x14ac:dyDescent="0.2">
      <c r="A25" s="10"/>
      <c r="B25" s="85" t="s">
        <v>43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18">
        <f t="shared" si="3"/>
        <v>0</v>
      </c>
    </row>
    <row r="26" spans="1:31" outlineLevel="1" x14ac:dyDescent="0.2">
      <c r="A26" s="10"/>
      <c r="B26" s="85" t="s">
        <v>44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18">
        <f t="shared" si="3"/>
        <v>0</v>
      </c>
    </row>
    <row r="27" spans="1:31" ht="13.5" outlineLevel="1" thickBot="1" x14ac:dyDescent="0.25">
      <c r="A27" s="11"/>
      <c r="B27" s="86" t="s">
        <v>36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18">
        <f t="shared" si="3"/>
        <v>0</v>
      </c>
    </row>
    <row r="28" spans="1:31" ht="13.5" thickBo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31" s="6" customFormat="1" x14ac:dyDescent="0.2">
      <c r="A29" s="12" t="s">
        <v>45</v>
      </c>
      <c r="B29" s="84"/>
      <c r="C29" s="13">
        <f t="shared" ref="C29:N29" si="4">SUM(C30:C34)</f>
        <v>0</v>
      </c>
      <c r="D29" s="13">
        <f t="shared" si="4"/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si="4"/>
        <v>0</v>
      </c>
      <c r="J29" s="13">
        <f t="shared" si="4"/>
        <v>0</v>
      </c>
      <c r="K29" s="13">
        <f t="shared" si="4"/>
        <v>0</v>
      </c>
      <c r="L29" s="13">
        <f t="shared" si="4"/>
        <v>0</v>
      </c>
      <c r="M29" s="13">
        <f t="shared" si="4"/>
        <v>0</v>
      </c>
      <c r="N29" s="13">
        <f t="shared" si="4"/>
        <v>0</v>
      </c>
      <c r="O29" s="14">
        <f>SUM(O30:O35)</f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outlineLevel="1" x14ac:dyDescent="0.2">
      <c r="A30" s="10"/>
      <c r="B30" s="85" t="s">
        <v>46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18">
        <f>SUM(C30:N30)</f>
        <v>0</v>
      </c>
    </row>
    <row r="31" spans="1:31" outlineLevel="1" x14ac:dyDescent="0.2">
      <c r="A31" s="10"/>
      <c r="B31" s="85" t="s">
        <v>14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18">
        <f>SUM(C31:N31)</f>
        <v>0</v>
      </c>
    </row>
    <row r="32" spans="1:31" outlineLevel="1" x14ac:dyDescent="0.2">
      <c r="A32" s="10"/>
      <c r="B32" s="85" t="s">
        <v>47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18">
        <f>SUM(C32:N32)</f>
        <v>0</v>
      </c>
    </row>
    <row r="33" spans="1:31" outlineLevel="1" x14ac:dyDescent="0.2">
      <c r="A33" s="10"/>
      <c r="B33" s="85" t="s">
        <v>48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18">
        <f>SUM(C33:N33)</f>
        <v>0</v>
      </c>
    </row>
    <row r="34" spans="1:31" ht="13.5" outlineLevel="1" thickBot="1" x14ac:dyDescent="0.25">
      <c r="A34" s="11"/>
      <c r="B34" s="86" t="s">
        <v>36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19">
        <f>SUM(C34:N34)</f>
        <v>0</v>
      </c>
    </row>
    <row r="35" spans="1:31" ht="13.5" thickBo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31" s="6" customFormat="1" x14ac:dyDescent="0.2">
      <c r="A36" s="12" t="s">
        <v>49</v>
      </c>
      <c r="B36" s="84"/>
      <c r="C36" s="13">
        <f t="shared" ref="C36:N36" si="5">SUM(C37:C41)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5"/>
        <v>0</v>
      </c>
      <c r="H36" s="13">
        <f t="shared" si="5"/>
        <v>0</v>
      </c>
      <c r="I36" s="13">
        <f t="shared" si="5"/>
        <v>0</v>
      </c>
      <c r="J36" s="13">
        <f t="shared" si="5"/>
        <v>0</v>
      </c>
      <c r="K36" s="13">
        <f t="shared" si="5"/>
        <v>0</v>
      </c>
      <c r="L36" s="13">
        <f t="shared" si="5"/>
        <v>0</v>
      </c>
      <c r="M36" s="13">
        <f t="shared" si="5"/>
        <v>0</v>
      </c>
      <c r="N36" s="13">
        <f t="shared" si="5"/>
        <v>0</v>
      </c>
      <c r="O36" s="14">
        <f t="shared" ref="O36:O41" si="6">SUM(C36:N36)</f>
        <v>0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outlineLevel="1" x14ac:dyDescent="0.2">
      <c r="A37" s="10"/>
      <c r="B37" s="85" t="s">
        <v>50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18">
        <f t="shared" si="6"/>
        <v>0</v>
      </c>
    </row>
    <row r="38" spans="1:31" outlineLevel="1" x14ac:dyDescent="0.2">
      <c r="A38" s="10"/>
      <c r="B38" s="85" t="s">
        <v>51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18">
        <f t="shared" si="6"/>
        <v>0</v>
      </c>
    </row>
    <row r="39" spans="1:31" outlineLevel="1" x14ac:dyDescent="0.2">
      <c r="A39" s="10"/>
      <c r="B39" s="85" t="s">
        <v>52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18">
        <f t="shared" si="6"/>
        <v>0</v>
      </c>
    </row>
    <row r="40" spans="1:31" outlineLevel="1" x14ac:dyDescent="0.2">
      <c r="A40" s="10"/>
      <c r="B40" s="85" t="s">
        <v>53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18">
        <f t="shared" si="6"/>
        <v>0</v>
      </c>
    </row>
    <row r="41" spans="1:31" ht="13.5" outlineLevel="1" thickBot="1" x14ac:dyDescent="0.25">
      <c r="A41" s="11"/>
      <c r="B41" s="86" t="s">
        <v>36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19">
        <f t="shared" si="6"/>
        <v>0</v>
      </c>
    </row>
    <row r="42" spans="1:31" ht="13.5" thickBot="1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31" s="6" customFormat="1" x14ac:dyDescent="0.2">
      <c r="A43" s="12" t="s">
        <v>54</v>
      </c>
      <c r="B43" s="84"/>
      <c r="C43" s="13">
        <f t="shared" ref="C43:N43" si="7">SUM(C44:C53)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7"/>
        <v>0</v>
      </c>
      <c r="H43" s="13">
        <f t="shared" si="7"/>
        <v>0</v>
      </c>
      <c r="I43" s="13">
        <f t="shared" si="7"/>
        <v>0</v>
      </c>
      <c r="J43" s="13">
        <f t="shared" si="7"/>
        <v>0</v>
      </c>
      <c r="K43" s="13">
        <f t="shared" si="7"/>
        <v>0</v>
      </c>
      <c r="L43" s="13">
        <f t="shared" si="7"/>
        <v>0</v>
      </c>
      <c r="M43" s="13">
        <f t="shared" si="7"/>
        <v>0</v>
      </c>
      <c r="N43" s="13">
        <f t="shared" si="7"/>
        <v>0</v>
      </c>
      <c r="O43" s="14">
        <f t="shared" ref="O43:O53" si="8">SUM(C43:N43)</f>
        <v>0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outlineLevel="1" x14ac:dyDescent="0.2">
      <c r="A44" s="10"/>
      <c r="B44" s="85" t="s">
        <v>55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18">
        <f t="shared" si="8"/>
        <v>0</v>
      </c>
    </row>
    <row r="45" spans="1:31" outlineLevel="1" x14ac:dyDescent="0.2">
      <c r="A45" s="10"/>
      <c r="B45" s="85" t="s">
        <v>56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18">
        <f t="shared" si="8"/>
        <v>0</v>
      </c>
    </row>
    <row r="46" spans="1:31" outlineLevel="1" x14ac:dyDescent="0.2">
      <c r="A46" s="10"/>
      <c r="B46" s="85" t="s">
        <v>123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18">
        <f t="shared" si="8"/>
        <v>0</v>
      </c>
    </row>
    <row r="47" spans="1:31" outlineLevel="1" x14ac:dyDescent="0.2">
      <c r="A47" s="10"/>
      <c r="B47" s="85" t="s">
        <v>124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18">
        <f t="shared" si="8"/>
        <v>0</v>
      </c>
    </row>
    <row r="48" spans="1:31" outlineLevel="1" x14ac:dyDescent="0.2">
      <c r="A48" s="10"/>
      <c r="B48" s="85" t="s">
        <v>120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18">
        <f t="shared" si="8"/>
        <v>0</v>
      </c>
    </row>
    <row r="49" spans="1:35" outlineLevel="1" x14ac:dyDescent="0.2">
      <c r="A49" s="10"/>
      <c r="B49" s="85" t="s">
        <v>127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18">
        <f t="shared" si="8"/>
        <v>0</v>
      </c>
    </row>
    <row r="50" spans="1:35" outlineLevel="1" x14ac:dyDescent="0.2">
      <c r="A50" s="10"/>
      <c r="B50" s="85" t="s">
        <v>129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18">
        <f t="shared" si="8"/>
        <v>0</v>
      </c>
    </row>
    <row r="51" spans="1:35" outlineLevel="1" x14ac:dyDescent="0.2">
      <c r="A51" s="10"/>
      <c r="B51" s="85" t="s">
        <v>58</v>
      </c>
      <c r="C51" s="70">
        <v>0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18">
        <f t="shared" si="8"/>
        <v>0</v>
      </c>
    </row>
    <row r="52" spans="1:35" outlineLevel="1" x14ac:dyDescent="0.2">
      <c r="A52" s="10"/>
      <c r="B52" s="85" t="s">
        <v>60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18">
        <f t="shared" si="8"/>
        <v>0</v>
      </c>
    </row>
    <row r="53" spans="1:35" ht="13.5" outlineLevel="1" thickBot="1" x14ac:dyDescent="0.25">
      <c r="A53" s="11"/>
      <c r="B53" s="86" t="s">
        <v>36</v>
      </c>
      <c r="C53" s="71">
        <v>0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18">
        <f t="shared" si="8"/>
        <v>0</v>
      </c>
    </row>
    <row r="54" spans="1:35" ht="13.5" thickBot="1" x14ac:dyDescent="0.2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35" s="6" customFormat="1" x14ac:dyDescent="0.2">
      <c r="A55" s="12" t="s">
        <v>62</v>
      </c>
      <c r="B55" s="84"/>
      <c r="C55" s="13">
        <f t="shared" ref="C55:N55" si="9">SUM(C56:C63)</f>
        <v>0</v>
      </c>
      <c r="D55" s="13">
        <f t="shared" si="9"/>
        <v>0</v>
      </c>
      <c r="E55" s="13">
        <f t="shared" si="9"/>
        <v>0</v>
      </c>
      <c r="F55" s="13">
        <f t="shared" si="9"/>
        <v>0</v>
      </c>
      <c r="G55" s="13">
        <f t="shared" si="9"/>
        <v>0</v>
      </c>
      <c r="H55" s="13">
        <f t="shared" si="9"/>
        <v>0</v>
      </c>
      <c r="I55" s="13">
        <f t="shared" si="9"/>
        <v>0</v>
      </c>
      <c r="J55" s="13">
        <f t="shared" si="9"/>
        <v>0</v>
      </c>
      <c r="K55" s="13">
        <f t="shared" si="9"/>
        <v>0</v>
      </c>
      <c r="L55" s="13">
        <f t="shared" si="9"/>
        <v>0</v>
      </c>
      <c r="M55" s="13">
        <f t="shared" si="9"/>
        <v>0</v>
      </c>
      <c r="N55" s="13">
        <f t="shared" si="9"/>
        <v>0</v>
      </c>
      <c r="O55" s="14">
        <f t="shared" ref="O55:O63" si="10">SUM(C55:N55)</f>
        <v>0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outlineLevel="1" x14ac:dyDescent="0.2">
      <c r="A56" s="10"/>
      <c r="B56" s="85" t="s">
        <v>63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18">
        <f t="shared" si="10"/>
        <v>0</v>
      </c>
    </row>
    <row r="57" spans="1:35" outlineLevel="1" x14ac:dyDescent="0.2">
      <c r="A57" s="10"/>
      <c r="B57" s="85" t="s">
        <v>64</v>
      </c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18">
        <f t="shared" si="10"/>
        <v>0</v>
      </c>
    </row>
    <row r="58" spans="1:35" outlineLevel="1" x14ac:dyDescent="0.2">
      <c r="A58" s="10"/>
      <c r="B58" s="85" t="s">
        <v>142</v>
      </c>
      <c r="C58" s="70">
        <v>0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18">
        <f t="shared" si="10"/>
        <v>0</v>
      </c>
    </row>
    <row r="59" spans="1:35" outlineLevel="1" x14ac:dyDescent="0.2">
      <c r="A59" s="10"/>
      <c r="B59" s="85" t="s">
        <v>143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18">
        <f t="shared" si="10"/>
        <v>0</v>
      </c>
    </row>
    <row r="60" spans="1:35" outlineLevel="1" x14ac:dyDescent="0.2">
      <c r="A60" s="10"/>
      <c r="B60" s="85" t="s">
        <v>65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18">
        <f t="shared" si="10"/>
        <v>0</v>
      </c>
    </row>
    <row r="61" spans="1:35" outlineLevel="1" x14ac:dyDescent="0.2">
      <c r="A61" s="10"/>
      <c r="B61" s="85" t="s">
        <v>66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18">
        <f t="shared" si="10"/>
        <v>0</v>
      </c>
    </row>
    <row r="62" spans="1:35" outlineLevel="1" x14ac:dyDescent="0.2">
      <c r="A62" s="10"/>
      <c r="B62" s="85" t="s">
        <v>68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18">
        <f t="shared" si="10"/>
        <v>0</v>
      </c>
    </row>
    <row r="63" spans="1:35" ht="13.5" outlineLevel="1" thickBot="1" x14ac:dyDescent="0.25">
      <c r="A63" s="11"/>
      <c r="B63" s="86" t="s">
        <v>36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19">
        <f t="shared" si="10"/>
        <v>0</v>
      </c>
    </row>
    <row r="64" spans="1:35" ht="13.5" thickBot="1" x14ac:dyDescent="0.25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35" s="6" customFormat="1" x14ac:dyDescent="0.2">
      <c r="A65" s="12" t="s">
        <v>69</v>
      </c>
      <c r="B65" s="84"/>
      <c r="C65" s="13">
        <f t="shared" ref="C65:N65" si="11">SUM(C66:C78)</f>
        <v>0</v>
      </c>
      <c r="D65" s="13">
        <f t="shared" si="11"/>
        <v>0</v>
      </c>
      <c r="E65" s="13">
        <f t="shared" si="11"/>
        <v>0</v>
      </c>
      <c r="F65" s="13">
        <f t="shared" si="11"/>
        <v>0</v>
      </c>
      <c r="G65" s="13">
        <f t="shared" si="11"/>
        <v>0</v>
      </c>
      <c r="H65" s="13">
        <f t="shared" si="11"/>
        <v>0</v>
      </c>
      <c r="I65" s="13">
        <f t="shared" si="11"/>
        <v>0</v>
      </c>
      <c r="J65" s="13">
        <f t="shared" si="11"/>
        <v>0</v>
      </c>
      <c r="K65" s="13">
        <f t="shared" si="11"/>
        <v>0</v>
      </c>
      <c r="L65" s="13">
        <f t="shared" si="11"/>
        <v>0</v>
      </c>
      <c r="M65" s="13">
        <f t="shared" si="11"/>
        <v>0</v>
      </c>
      <c r="N65" s="13">
        <f t="shared" si="11"/>
        <v>0</v>
      </c>
      <c r="O65" s="14">
        <f>SUM(C65:N65)</f>
        <v>0</v>
      </c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outlineLevel="1" x14ac:dyDescent="0.2">
      <c r="A66" s="10"/>
      <c r="B66" s="85" t="s">
        <v>70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18">
        <f>SUM(C66:N66)</f>
        <v>0</v>
      </c>
    </row>
    <row r="67" spans="1:35" outlineLevel="1" x14ac:dyDescent="0.2">
      <c r="A67" s="10"/>
      <c r="B67" s="85" t="s">
        <v>71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18">
        <f>SUM(C67:N67)</f>
        <v>0</v>
      </c>
    </row>
    <row r="68" spans="1:35" outlineLevel="1" x14ac:dyDescent="0.2">
      <c r="A68" s="10"/>
      <c r="B68" s="85" t="s">
        <v>138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18">
        <f>SUM(C68:N68)</f>
        <v>0</v>
      </c>
    </row>
    <row r="69" spans="1:35" outlineLevel="1" x14ac:dyDescent="0.2">
      <c r="A69" s="10"/>
      <c r="B69" s="85" t="s">
        <v>13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18">
        <f>SUM(C69:N69)</f>
        <v>0</v>
      </c>
    </row>
    <row r="70" spans="1:35" outlineLevel="1" x14ac:dyDescent="0.2">
      <c r="A70" s="10"/>
      <c r="B70" s="85" t="s">
        <v>130</v>
      </c>
      <c r="C70" s="70">
        <v>0</v>
      </c>
      <c r="D70" s="70">
        <v>0</v>
      </c>
      <c r="E70" s="70">
        <v>0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18">
        <f t="shared" ref="O70:O78" si="12">SUM(C70:N70)</f>
        <v>0</v>
      </c>
    </row>
    <row r="71" spans="1:35" outlineLevel="1" x14ac:dyDescent="0.2">
      <c r="A71" s="10"/>
      <c r="B71" s="115" t="s">
        <v>139</v>
      </c>
      <c r="C71" s="70">
        <v>0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18">
        <f t="shared" si="12"/>
        <v>0</v>
      </c>
    </row>
    <row r="72" spans="1:35" outlineLevel="1" x14ac:dyDescent="0.2">
      <c r="A72" s="10"/>
      <c r="B72" s="85" t="s">
        <v>72</v>
      </c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18">
        <f t="shared" si="12"/>
        <v>0</v>
      </c>
    </row>
    <row r="73" spans="1:35" outlineLevel="1" x14ac:dyDescent="0.2">
      <c r="A73" s="10"/>
      <c r="B73" s="115" t="s">
        <v>121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18">
        <f t="shared" si="12"/>
        <v>0</v>
      </c>
    </row>
    <row r="74" spans="1:35" outlineLevel="1" x14ac:dyDescent="0.2">
      <c r="A74" s="10"/>
      <c r="B74" s="85" t="s">
        <v>67</v>
      </c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18">
        <f t="shared" si="12"/>
        <v>0</v>
      </c>
    </row>
    <row r="75" spans="1:35" outlineLevel="1" x14ac:dyDescent="0.2">
      <c r="A75" s="10"/>
      <c r="B75" s="85" t="s">
        <v>20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18">
        <f t="shared" si="12"/>
        <v>0</v>
      </c>
    </row>
    <row r="76" spans="1:35" outlineLevel="1" x14ac:dyDescent="0.2">
      <c r="A76" s="10"/>
      <c r="B76" s="85" t="s">
        <v>128</v>
      </c>
      <c r="C76" s="70">
        <f t="shared" ref="C76" si="13">10%*(C5+C6+C7+C8+C9+C10+C11+C13)</f>
        <v>0</v>
      </c>
      <c r="D76" s="70">
        <f>10%*(D5+D6+D7+D8+D9+D10+D11+D13)</f>
        <v>0</v>
      </c>
      <c r="E76" s="70">
        <f t="shared" ref="E76:N76" si="14">10%*(E5+E6+E7+E8+E9+E10+E11+E13)</f>
        <v>0</v>
      </c>
      <c r="F76" s="70">
        <f t="shared" si="14"/>
        <v>0</v>
      </c>
      <c r="G76" s="70">
        <f t="shared" si="14"/>
        <v>0</v>
      </c>
      <c r="H76" s="70">
        <f t="shared" si="14"/>
        <v>0</v>
      </c>
      <c r="I76" s="70">
        <f t="shared" si="14"/>
        <v>0</v>
      </c>
      <c r="J76" s="70">
        <f t="shared" si="14"/>
        <v>0</v>
      </c>
      <c r="K76" s="70">
        <f t="shared" si="14"/>
        <v>0</v>
      </c>
      <c r="L76" s="70">
        <f t="shared" si="14"/>
        <v>0</v>
      </c>
      <c r="M76" s="70">
        <f t="shared" si="14"/>
        <v>0</v>
      </c>
      <c r="N76" s="70">
        <f t="shared" si="14"/>
        <v>0</v>
      </c>
      <c r="O76" s="18">
        <f t="shared" si="12"/>
        <v>0</v>
      </c>
    </row>
    <row r="77" spans="1:35" outlineLevel="1" x14ac:dyDescent="0.2">
      <c r="A77" s="10"/>
      <c r="B77" s="85" t="s">
        <v>125</v>
      </c>
      <c r="C77" s="70">
        <v>0</v>
      </c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18">
        <f t="shared" si="12"/>
        <v>0</v>
      </c>
    </row>
    <row r="78" spans="1:35" ht="13.5" outlineLevel="1" thickBot="1" x14ac:dyDescent="0.25">
      <c r="A78" s="11"/>
      <c r="B78" s="86" t="s">
        <v>36</v>
      </c>
      <c r="C78" s="71">
        <v>0</v>
      </c>
      <c r="D78" s="71">
        <v>0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71">
        <v>0</v>
      </c>
      <c r="M78" s="71">
        <v>0</v>
      </c>
      <c r="N78" s="71">
        <v>0</v>
      </c>
      <c r="O78" s="18">
        <f t="shared" si="12"/>
        <v>0</v>
      </c>
    </row>
    <row r="79" spans="1:35" ht="13.5" thickBot="1" x14ac:dyDescent="0.25">
      <c r="A79" s="101"/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102"/>
    </row>
    <row r="80" spans="1:35" s="103" customFormat="1" ht="13.5" thickBot="1" x14ac:dyDescent="0.25">
      <c r="A80" s="69" t="s">
        <v>19</v>
      </c>
      <c r="B80" s="97"/>
      <c r="C80" s="13">
        <f t="shared" ref="C80:N80" si="15">SUM(C81:C82)</f>
        <v>0</v>
      </c>
      <c r="D80" s="13">
        <f t="shared" si="15"/>
        <v>0</v>
      </c>
      <c r="E80" s="13">
        <f t="shared" si="15"/>
        <v>0</v>
      </c>
      <c r="F80" s="13">
        <f t="shared" si="15"/>
        <v>0</v>
      </c>
      <c r="G80" s="13">
        <f t="shared" si="15"/>
        <v>0</v>
      </c>
      <c r="H80" s="13">
        <f t="shared" si="15"/>
        <v>0</v>
      </c>
      <c r="I80" s="13">
        <f t="shared" si="15"/>
        <v>0</v>
      </c>
      <c r="J80" s="13">
        <f t="shared" si="15"/>
        <v>0</v>
      </c>
      <c r="K80" s="13">
        <f t="shared" si="15"/>
        <v>0</v>
      </c>
      <c r="L80" s="13">
        <f t="shared" si="15"/>
        <v>0</v>
      </c>
      <c r="M80" s="13">
        <f t="shared" si="15"/>
        <v>0</v>
      </c>
      <c r="N80" s="13">
        <f t="shared" si="15"/>
        <v>0</v>
      </c>
      <c r="O80" s="14">
        <f>SUM(C80:N80)</f>
        <v>0</v>
      </c>
    </row>
    <row r="81" spans="1:35" outlineLevel="1" x14ac:dyDescent="0.2">
      <c r="A81" s="10"/>
      <c r="B81" s="85" t="s">
        <v>140</v>
      </c>
      <c r="C81" s="70">
        <v>0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14">
        <f>SUM(C81:N81)</f>
        <v>0</v>
      </c>
    </row>
    <row r="82" spans="1:35" ht="13.5" outlineLevel="1" thickBot="1" x14ac:dyDescent="0.25">
      <c r="A82" s="11"/>
      <c r="B82" s="98" t="s">
        <v>15</v>
      </c>
      <c r="C82" s="71">
        <v>0</v>
      </c>
      <c r="D82" s="71">
        <v>0</v>
      </c>
      <c r="E82" s="71">
        <v>0</v>
      </c>
      <c r="F82" s="71">
        <v>0</v>
      </c>
      <c r="G82" s="71">
        <v>0</v>
      </c>
      <c r="H82" s="71">
        <v>0</v>
      </c>
      <c r="I82" s="71">
        <v>0</v>
      </c>
      <c r="J82" s="71">
        <v>0</v>
      </c>
      <c r="K82" s="71">
        <v>0</v>
      </c>
      <c r="L82" s="71">
        <v>0</v>
      </c>
      <c r="M82" s="71">
        <v>0</v>
      </c>
      <c r="N82" s="71">
        <v>0</v>
      </c>
      <c r="O82" s="99">
        <f>SUM(C82:N82)</f>
        <v>0</v>
      </c>
    </row>
    <row r="83" spans="1:35" s="8" customFormat="1" ht="13.5" thickBot="1" x14ac:dyDescent="0.25">
      <c r="B83" s="87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s="69" t="s">
        <v>0</v>
      </c>
      <c r="B84" s="84"/>
      <c r="C84" s="13">
        <f t="shared" ref="C84:N84" si="16">SUM(C85:C93)</f>
        <v>0</v>
      </c>
      <c r="D84" s="13">
        <f t="shared" si="16"/>
        <v>0</v>
      </c>
      <c r="E84" s="13">
        <f t="shared" si="16"/>
        <v>0</v>
      </c>
      <c r="F84" s="13">
        <f t="shared" si="16"/>
        <v>0</v>
      </c>
      <c r="G84" s="13">
        <f t="shared" si="16"/>
        <v>0</v>
      </c>
      <c r="H84" s="13">
        <f t="shared" si="16"/>
        <v>0</v>
      </c>
      <c r="I84" s="13">
        <f t="shared" si="16"/>
        <v>0</v>
      </c>
      <c r="J84" s="13">
        <f t="shared" si="16"/>
        <v>0</v>
      </c>
      <c r="K84" s="13">
        <f t="shared" si="16"/>
        <v>0</v>
      </c>
      <c r="L84" s="13">
        <f t="shared" si="16"/>
        <v>0</v>
      </c>
      <c r="M84" s="13">
        <f t="shared" si="16"/>
        <v>0</v>
      </c>
      <c r="N84" s="13">
        <f t="shared" si="16"/>
        <v>0</v>
      </c>
      <c r="O84" s="14">
        <f t="shared" ref="O84:O93" si="17">SUM(C84:N84)</f>
        <v>0</v>
      </c>
    </row>
    <row r="85" spans="1:35" outlineLevel="1" x14ac:dyDescent="0.2">
      <c r="A85" s="10"/>
      <c r="B85" s="85" t="s">
        <v>1</v>
      </c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  <c r="O85" s="18">
        <f t="shared" si="17"/>
        <v>0</v>
      </c>
    </row>
    <row r="86" spans="1:35" outlineLevel="1" x14ac:dyDescent="0.2">
      <c r="A86" s="10"/>
      <c r="B86" s="85" t="s">
        <v>2</v>
      </c>
      <c r="C86" s="70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18">
        <f t="shared" si="17"/>
        <v>0</v>
      </c>
    </row>
    <row r="87" spans="1:35" outlineLevel="1" x14ac:dyDescent="0.2">
      <c r="A87" s="10"/>
      <c r="B87" s="85" t="s">
        <v>4</v>
      </c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18">
        <f t="shared" si="17"/>
        <v>0</v>
      </c>
    </row>
    <row r="88" spans="1:35" outlineLevel="1" x14ac:dyDescent="0.2">
      <c r="A88" s="10"/>
      <c r="B88" s="85" t="s">
        <v>6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70">
        <v>0</v>
      </c>
      <c r="N88" s="70">
        <v>0</v>
      </c>
      <c r="O88" s="18">
        <f t="shared" si="17"/>
        <v>0</v>
      </c>
    </row>
    <row r="89" spans="1:35" outlineLevel="1" x14ac:dyDescent="0.2">
      <c r="A89" s="10"/>
      <c r="B89" s="85" t="s">
        <v>126</v>
      </c>
      <c r="C89" s="70"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18">
        <f t="shared" si="17"/>
        <v>0</v>
      </c>
    </row>
    <row r="90" spans="1:35" outlineLevel="1" x14ac:dyDescent="0.2">
      <c r="A90" s="10"/>
      <c r="B90" s="85" t="s">
        <v>5</v>
      </c>
      <c r="C90" s="70"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18">
        <f t="shared" si="17"/>
        <v>0</v>
      </c>
    </row>
    <row r="91" spans="1:35" outlineLevel="1" x14ac:dyDescent="0.2">
      <c r="A91" s="10"/>
      <c r="B91" s="85" t="s">
        <v>65</v>
      </c>
      <c r="C91" s="70"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M91" s="70">
        <v>0</v>
      </c>
      <c r="N91" s="70">
        <v>0</v>
      </c>
      <c r="O91" s="18">
        <f t="shared" si="17"/>
        <v>0</v>
      </c>
    </row>
    <row r="92" spans="1:35" outlineLevel="1" x14ac:dyDescent="0.2">
      <c r="A92" s="10"/>
      <c r="B92" s="85" t="s">
        <v>7</v>
      </c>
      <c r="C92" s="70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18">
        <f t="shared" si="17"/>
        <v>0</v>
      </c>
    </row>
    <row r="93" spans="1:35" ht="13.5" outlineLevel="1" thickBot="1" x14ac:dyDescent="0.25">
      <c r="A93" s="11"/>
      <c r="B93" s="86" t="s">
        <v>36</v>
      </c>
      <c r="C93" s="71">
        <v>0</v>
      </c>
      <c r="D93" s="71">
        <v>0</v>
      </c>
      <c r="E93" s="71">
        <v>0</v>
      </c>
      <c r="F93" s="71">
        <v>0</v>
      </c>
      <c r="G93" s="71">
        <v>0</v>
      </c>
      <c r="H93" s="71">
        <v>0</v>
      </c>
      <c r="I93" s="71">
        <v>0</v>
      </c>
      <c r="J93" s="71">
        <v>0</v>
      </c>
      <c r="K93" s="71">
        <v>0</v>
      </c>
      <c r="L93" s="71">
        <v>0</v>
      </c>
      <c r="M93" s="71">
        <v>0</v>
      </c>
      <c r="N93" s="71">
        <v>0</v>
      </c>
      <c r="O93" s="19">
        <f t="shared" si="17"/>
        <v>0</v>
      </c>
    </row>
    <row r="96" spans="1:35" ht="13.5" thickBot="1" x14ac:dyDescent="0.25">
      <c r="A96" s="5"/>
      <c r="B96" s="88" t="s">
        <v>11</v>
      </c>
      <c r="C96" s="106" t="s">
        <v>22</v>
      </c>
      <c r="D96" s="106" t="s">
        <v>23</v>
      </c>
      <c r="E96" s="106" t="s">
        <v>24</v>
      </c>
      <c r="F96" s="106" t="s">
        <v>25</v>
      </c>
      <c r="G96" s="106" t="s">
        <v>26</v>
      </c>
      <c r="H96" s="106" t="s">
        <v>27</v>
      </c>
      <c r="I96" s="106" t="s">
        <v>28</v>
      </c>
      <c r="J96" s="106" t="s">
        <v>29</v>
      </c>
      <c r="K96" s="106" t="s">
        <v>30</v>
      </c>
      <c r="L96" s="106" t="s">
        <v>31</v>
      </c>
      <c r="M96" s="106" t="s">
        <v>32</v>
      </c>
      <c r="N96" s="106" t="s">
        <v>33</v>
      </c>
      <c r="O96" s="106" t="s">
        <v>34</v>
      </c>
    </row>
    <row r="97" spans="1:16" ht="13.5" thickBot="1" x14ac:dyDescent="0.25">
      <c r="A97" s="107"/>
      <c r="B97" s="89" t="s">
        <v>57</v>
      </c>
      <c r="C97" s="15">
        <f>C4</f>
        <v>0</v>
      </c>
      <c r="D97" s="15">
        <f t="shared" ref="D97:N97" si="18">D4</f>
        <v>0</v>
      </c>
      <c r="E97" s="15">
        <f t="shared" si="18"/>
        <v>0</v>
      </c>
      <c r="F97" s="15">
        <f t="shared" si="18"/>
        <v>0</v>
      </c>
      <c r="G97" s="15">
        <f t="shared" si="18"/>
        <v>0</v>
      </c>
      <c r="H97" s="15">
        <f t="shared" si="18"/>
        <v>0</v>
      </c>
      <c r="I97" s="15">
        <f t="shared" si="18"/>
        <v>0</v>
      </c>
      <c r="J97" s="15">
        <f t="shared" si="18"/>
        <v>0</v>
      </c>
      <c r="K97" s="15">
        <f t="shared" si="18"/>
        <v>0</v>
      </c>
      <c r="L97" s="15">
        <f t="shared" si="18"/>
        <v>0</v>
      </c>
      <c r="M97" s="15">
        <f t="shared" si="18"/>
        <v>0</v>
      </c>
      <c r="N97" s="15">
        <f t="shared" si="18"/>
        <v>0</v>
      </c>
      <c r="O97" s="20">
        <f>SUM(C97:N97)</f>
        <v>0</v>
      </c>
    </row>
    <row r="98" spans="1:16" ht="13.5" thickBot="1" x14ac:dyDescent="0.25">
      <c r="A98" s="108"/>
      <c r="B98" s="90" t="s">
        <v>59</v>
      </c>
      <c r="C98" s="16">
        <f>C15+C29+C36+C43+C55+C65+C80+C84</f>
        <v>0</v>
      </c>
      <c r="D98" s="16">
        <f t="shared" ref="D98:N98" si="19">D15+D29+D36+D43+D55+D65+D80+D84</f>
        <v>0</v>
      </c>
      <c r="E98" s="16">
        <f t="shared" si="19"/>
        <v>0</v>
      </c>
      <c r="F98" s="16">
        <f t="shared" si="19"/>
        <v>0</v>
      </c>
      <c r="G98" s="16">
        <f t="shared" si="19"/>
        <v>0</v>
      </c>
      <c r="H98" s="16">
        <f t="shared" si="19"/>
        <v>0</v>
      </c>
      <c r="I98" s="16">
        <f t="shared" si="19"/>
        <v>0</v>
      </c>
      <c r="J98" s="16">
        <f t="shared" si="19"/>
        <v>0</v>
      </c>
      <c r="K98" s="16">
        <f t="shared" si="19"/>
        <v>0</v>
      </c>
      <c r="L98" s="16">
        <f t="shared" si="19"/>
        <v>0</v>
      </c>
      <c r="M98" s="16">
        <f t="shared" si="19"/>
        <v>0</v>
      </c>
      <c r="N98" s="16">
        <f t="shared" si="19"/>
        <v>0</v>
      </c>
      <c r="O98" s="20">
        <f>SUM(C98:N98)</f>
        <v>0</v>
      </c>
    </row>
    <row r="99" spans="1:16" ht="13.5" thickBot="1" x14ac:dyDescent="0.25">
      <c r="A99" s="109"/>
      <c r="B99" s="90" t="s">
        <v>61</v>
      </c>
      <c r="C99" s="16">
        <f>C97-C98</f>
        <v>0</v>
      </c>
      <c r="D99" s="16">
        <f t="shared" ref="D99:N99" si="20">D97-D98</f>
        <v>0</v>
      </c>
      <c r="E99" s="16">
        <f t="shared" si="20"/>
        <v>0</v>
      </c>
      <c r="F99" s="16">
        <f t="shared" si="20"/>
        <v>0</v>
      </c>
      <c r="G99" s="16">
        <f t="shared" si="20"/>
        <v>0</v>
      </c>
      <c r="H99" s="16">
        <f t="shared" si="20"/>
        <v>0</v>
      </c>
      <c r="I99" s="16">
        <f t="shared" si="20"/>
        <v>0</v>
      </c>
      <c r="J99" s="16">
        <f t="shared" si="20"/>
        <v>0</v>
      </c>
      <c r="K99" s="16">
        <f t="shared" si="20"/>
        <v>0</v>
      </c>
      <c r="L99" s="16">
        <f t="shared" si="20"/>
        <v>0</v>
      </c>
      <c r="M99" s="16">
        <f t="shared" si="20"/>
        <v>0</v>
      </c>
      <c r="N99" s="16">
        <f t="shared" si="20"/>
        <v>0</v>
      </c>
      <c r="O99" s="20">
        <f>SUM(C99:N99)</f>
        <v>0</v>
      </c>
      <c r="P99" s="119"/>
    </row>
    <row r="100" spans="1:16" ht="13.5" thickBot="1" x14ac:dyDescent="0.25">
      <c r="A100" s="110"/>
      <c r="B100" s="91" t="s">
        <v>16</v>
      </c>
      <c r="C100" s="16">
        <f>'Orçamento 2018'!N103</f>
        <v>1</v>
      </c>
      <c r="D100" s="16">
        <f>C101</f>
        <v>1</v>
      </c>
      <c r="E100" s="16">
        <f t="shared" ref="E100:N100" si="21">D101</f>
        <v>1</v>
      </c>
      <c r="F100" s="16">
        <f t="shared" si="21"/>
        <v>1</v>
      </c>
      <c r="G100" s="16">
        <f t="shared" si="21"/>
        <v>1</v>
      </c>
      <c r="H100" s="16">
        <f t="shared" si="21"/>
        <v>1</v>
      </c>
      <c r="I100" s="16">
        <f t="shared" si="21"/>
        <v>1</v>
      </c>
      <c r="J100" s="16">
        <f t="shared" si="21"/>
        <v>1</v>
      </c>
      <c r="K100" s="16">
        <f t="shared" si="21"/>
        <v>1</v>
      </c>
      <c r="L100" s="16">
        <f t="shared" si="21"/>
        <v>1</v>
      </c>
      <c r="M100" s="16">
        <f t="shared" si="21"/>
        <v>1</v>
      </c>
      <c r="N100" s="16">
        <f t="shared" si="21"/>
        <v>1</v>
      </c>
      <c r="O100" s="20"/>
    </row>
    <row r="101" spans="1:16" ht="13.5" thickBot="1" x14ac:dyDescent="0.25">
      <c r="A101" s="110"/>
      <c r="B101" s="91" t="s">
        <v>17</v>
      </c>
      <c r="C101" s="17">
        <f t="shared" ref="C101:N101" si="22">C100+C99</f>
        <v>1</v>
      </c>
      <c r="D101" s="17">
        <f t="shared" si="22"/>
        <v>1</v>
      </c>
      <c r="E101" s="17">
        <f t="shared" si="22"/>
        <v>1</v>
      </c>
      <c r="F101" s="17">
        <f t="shared" si="22"/>
        <v>1</v>
      </c>
      <c r="G101" s="17">
        <f t="shared" si="22"/>
        <v>1</v>
      </c>
      <c r="H101" s="17">
        <f t="shared" si="22"/>
        <v>1</v>
      </c>
      <c r="I101" s="17">
        <f t="shared" si="22"/>
        <v>1</v>
      </c>
      <c r="J101" s="17">
        <f t="shared" si="22"/>
        <v>1</v>
      </c>
      <c r="K101" s="17">
        <f t="shared" si="22"/>
        <v>1</v>
      </c>
      <c r="L101" s="17">
        <f t="shared" si="22"/>
        <v>1</v>
      </c>
      <c r="M101" s="17">
        <f t="shared" si="22"/>
        <v>1</v>
      </c>
      <c r="N101" s="17">
        <f t="shared" si="22"/>
        <v>1</v>
      </c>
      <c r="O101" s="20">
        <f>N101</f>
        <v>1</v>
      </c>
    </row>
    <row r="102" spans="1:16" s="94" customFormat="1" x14ac:dyDescent="0.2">
      <c r="C102" s="116"/>
      <c r="D102" s="100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</row>
    <row r="103" spans="1:16" s="94" customFormat="1" x14ac:dyDescent="0.2">
      <c r="M103" s="117"/>
      <c r="N103" s="118"/>
    </row>
    <row r="104" spans="1:16" s="94" customFormat="1" x14ac:dyDescent="0.2">
      <c r="B104" s="111" t="s">
        <v>9</v>
      </c>
      <c r="C104" s="111"/>
    </row>
    <row r="105" spans="1:16" s="94" customFormat="1" x14ac:dyDescent="0.2">
      <c r="N105" s="100"/>
    </row>
    <row r="106" spans="1:16" x14ac:dyDescent="0.2">
      <c r="B106" s="112" t="str">
        <f>A4</f>
        <v>RENDA FAMILIAR</v>
      </c>
      <c r="C106" s="72">
        <f>O4</f>
        <v>0</v>
      </c>
    </row>
    <row r="107" spans="1:16" x14ac:dyDescent="0.2">
      <c r="B107" s="112" t="str">
        <f>A15</f>
        <v>HABITAÇÃO</v>
      </c>
      <c r="C107" s="72">
        <f>O15</f>
        <v>0</v>
      </c>
    </row>
    <row r="108" spans="1:16" x14ac:dyDescent="0.2">
      <c r="B108" s="112" t="str">
        <f>A29</f>
        <v>SAÚDE</v>
      </c>
      <c r="C108" s="72">
        <f>O29</f>
        <v>0</v>
      </c>
    </row>
    <row r="109" spans="1:16" x14ac:dyDescent="0.2">
      <c r="B109" s="112" t="str">
        <f>A36</f>
        <v>TRANSPORTE</v>
      </c>
      <c r="C109" s="72">
        <f>O36</f>
        <v>0</v>
      </c>
    </row>
    <row r="110" spans="1:16" x14ac:dyDescent="0.2">
      <c r="B110" s="112" t="str">
        <f>A43</f>
        <v>AUTOMÓVEL</v>
      </c>
      <c r="C110" s="72">
        <f>O43</f>
        <v>0</v>
      </c>
    </row>
    <row r="111" spans="1:16" x14ac:dyDescent="0.2">
      <c r="B111" s="112" t="str">
        <f>A55</f>
        <v>DESPESAS PESSOAIS</v>
      </c>
      <c r="C111" s="72">
        <f>O55</f>
        <v>0</v>
      </c>
    </row>
    <row r="112" spans="1:16" x14ac:dyDescent="0.2">
      <c r="B112" s="112" t="str">
        <f>A65</f>
        <v>LAZER</v>
      </c>
      <c r="C112" s="72">
        <f>O65</f>
        <v>0</v>
      </c>
    </row>
    <row r="113" spans="2:3" x14ac:dyDescent="0.2">
      <c r="B113" s="112" t="s">
        <v>141</v>
      </c>
      <c r="C113" s="72">
        <f>O80</f>
        <v>0</v>
      </c>
    </row>
    <row r="114" spans="2:3" x14ac:dyDescent="0.2">
      <c r="B114" s="112" t="str">
        <f>A84</f>
        <v>DEPENDENTES</v>
      </c>
      <c r="C114" s="72">
        <f>O84</f>
        <v>0</v>
      </c>
    </row>
    <row r="116" spans="2:3" hidden="1" x14ac:dyDescent="0.2">
      <c r="B116" s="113" t="s">
        <v>10</v>
      </c>
      <c r="C116" s="114"/>
    </row>
  </sheetData>
  <mergeCells count="1">
    <mergeCell ref="D1:O1"/>
  </mergeCells>
  <printOptions horizontalCentered="1"/>
  <pageMargins left="0.39370078740157483" right="0.39370078740157483" top="0.78740157480314965" bottom="0.39370078740157483" header="0.51181102362204722" footer="0.11811023622047245"/>
  <pageSetup scale="75" orientation="landscape" horizontalDpi="360" verticalDpi="360"/>
  <headerFooter alignWithMargins="0">
    <oddFooter>&amp;CPágina &amp;P de &amp;N</oddFooter>
  </headerFooter>
  <drawing r:id="rId1"/>
  <legacyDrawing r:id="rId2"/>
  <oleObjects>
    <mc:AlternateContent xmlns:mc="http://schemas.openxmlformats.org/markup-compatibility/2006">
      <mc:Choice Requires="x14">
        <oleObject progId="CDraw4" shapeId="108545" r:id="rId3">
          <objectPr defaultSize="0" autoFill="0" autoLine="0" autoPict="0" r:id="rId4">
            <anchor moveWithCells="1">
              <from>
                <xdr:col>0</xdr:col>
                <xdr:colOff>57150</xdr:colOff>
                <xdr:row>0</xdr:row>
                <xdr:rowOff>295275</xdr:rowOff>
              </from>
              <to>
                <xdr:col>2</xdr:col>
                <xdr:colOff>0</xdr:colOff>
                <xdr:row>1</xdr:row>
                <xdr:rowOff>114300</xdr:rowOff>
              </to>
            </anchor>
          </objectPr>
        </oleObject>
      </mc:Choice>
      <mc:Fallback>
        <oleObject progId="CDraw4" shapeId="108545" r:id="rId3"/>
      </mc:Fallback>
    </mc:AlternateContent>
    <mc:AlternateContent xmlns:mc="http://schemas.openxmlformats.org/markup-compatibility/2006">
      <mc:Choice Requires="x14">
        <oleObject progId="CDraw4" shapeId="108546" r:id="rId5">
          <objectPr defaultSize="0" autoFill="0" autoLine="0" autoPict="0" r:id="rId4">
            <anchor moveWithCells="1">
              <from>
                <xdr:col>0</xdr:col>
                <xdr:colOff>57150</xdr:colOff>
                <xdr:row>0</xdr:row>
                <xdr:rowOff>295275</xdr:rowOff>
              </from>
              <to>
                <xdr:col>2</xdr:col>
                <xdr:colOff>0</xdr:colOff>
                <xdr:row>1</xdr:row>
                <xdr:rowOff>114300</xdr:rowOff>
              </to>
            </anchor>
          </objectPr>
        </oleObject>
      </mc:Choice>
      <mc:Fallback>
        <oleObject progId="CDraw4" shapeId="108546" r:id="rId5"/>
      </mc:Fallback>
    </mc:AlternateContent>
    <mc:AlternateContent xmlns:mc="http://schemas.openxmlformats.org/markup-compatibility/2006">
      <mc:Choice Requires="x14">
        <oleObject progId="CDraw4" shapeId="108547" r:id="rId6">
          <objectPr defaultSize="0" autoFill="0" autoLine="0" autoPict="0" r:id="rId4">
            <anchor moveWithCells="1">
              <from>
                <xdr:col>0</xdr:col>
                <xdr:colOff>57150</xdr:colOff>
                <xdr:row>0</xdr:row>
                <xdr:rowOff>295275</xdr:rowOff>
              </from>
              <to>
                <xdr:col>2</xdr:col>
                <xdr:colOff>609600</xdr:colOff>
                <xdr:row>1</xdr:row>
                <xdr:rowOff>114300</xdr:rowOff>
              </to>
            </anchor>
          </objectPr>
        </oleObject>
      </mc:Choice>
      <mc:Fallback>
        <oleObject progId="CDraw4" shapeId="108547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applyStyles="1" summaryBelow="0"/>
  </sheetPr>
  <dimension ref="A1:AI116"/>
  <sheetViews>
    <sheetView showGridLines="0" zoomScaleNormal="100" workbookViewId="0">
      <pane xSplit="2" ySplit="3" topLeftCell="E85" activePane="bottomRight" state="frozen"/>
      <selection pane="topRight" activeCell="C1" sqref="C1"/>
      <selection pane="bottomLeft" activeCell="A4" sqref="A4"/>
      <selection pane="bottomRight" activeCell="P99" sqref="P99"/>
    </sheetView>
  </sheetViews>
  <sheetFormatPr defaultColWidth="11.42578125" defaultRowHeight="12.75" outlineLevelRow="1" x14ac:dyDescent="0.2"/>
  <cols>
    <col min="1" max="1" width="1.7109375" customWidth="1"/>
    <col min="2" max="2" width="35.7109375" style="82" customWidth="1"/>
    <col min="3" max="3" width="13.140625" bestFit="1" customWidth="1"/>
    <col min="4" max="4" width="14.42578125" bestFit="1" customWidth="1"/>
    <col min="5" max="14" width="12.140625" customWidth="1"/>
    <col min="15" max="15" width="14.42578125" bestFit="1" customWidth="1"/>
    <col min="16" max="16" width="6.7109375" customWidth="1"/>
    <col min="17" max="17" width="3.7109375" customWidth="1"/>
    <col min="257" max="257" width="1.7109375" customWidth="1"/>
    <col min="258" max="258" width="35.7109375" customWidth="1"/>
    <col min="259" max="259" width="12.5703125" bestFit="1" customWidth="1"/>
    <col min="260" max="260" width="13.7109375" bestFit="1" customWidth="1"/>
    <col min="261" max="270" width="12.140625" customWidth="1"/>
    <col min="271" max="271" width="13.140625" bestFit="1" customWidth="1"/>
    <col min="272" max="272" width="6.7109375" customWidth="1"/>
    <col min="273" max="273" width="3.7109375" customWidth="1"/>
    <col min="513" max="513" width="1.7109375" customWidth="1"/>
    <col min="514" max="514" width="35.7109375" customWidth="1"/>
    <col min="515" max="515" width="12.5703125" bestFit="1" customWidth="1"/>
    <col min="516" max="516" width="13.7109375" bestFit="1" customWidth="1"/>
    <col min="517" max="526" width="12.140625" customWidth="1"/>
    <col min="527" max="527" width="13.140625" bestFit="1" customWidth="1"/>
    <col min="528" max="528" width="6.7109375" customWidth="1"/>
    <col min="529" max="529" width="3.7109375" customWidth="1"/>
    <col min="769" max="769" width="1.7109375" customWidth="1"/>
    <col min="770" max="770" width="35.7109375" customWidth="1"/>
    <col min="771" max="771" width="12.5703125" bestFit="1" customWidth="1"/>
    <col min="772" max="772" width="13.7109375" bestFit="1" customWidth="1"/>
    <col min="773" max="782" width="12.140625" customWidth="1"/>
    <col min="783" max="783" width="13.140625" bestFit="1" customWidth="1"/>
    <col min="784" max="784" width="6.7109375" customWidth="1"/>
    <col min="785" max="785" width="3.7109375" customWidth="1"/>
    <col min="1025" max="1025" width="1.7109375" customWidth="1"/>
    <col min="1026" max="1026" width="35.7109375" customWidth="1"/>
    <col min="1027" max="1027" width="12.5703125" bestFit="1" customWidth="1"/>
    <col min="1028" max="1028" width="13.7109375" bestFit="1" customWidth="1"/>
    <col min="1029" max="1038" width="12.140625" customWidth="1"/>
    <col min="1039" max="1039" width="13.140625" bestFit="1" customWidth="1"/>
    <col min="1040" max="1040" width="6.7109375" customWidth="1"/>
    <col min="1041" max="1041" width="3.7109375" customWidth="1"/>
    <col min="1281" max="1281" width="1.7109375" customWidth="1"/>
    <col min="1282" max="1282" width="35.7109375" customWidth="1"/>
    <col min="1283" max="1283" width="12.5703125" bestFit="1" customWidth="1"/>
    <col min="1284" max="1284" width="13.7109375" bestFit="1" customWidth="1"/>
    <col min="1285" max="1294" width="12.140625" customWidth="1"/>
    <col min="1295" max="1295" width="13.140625" bestFit="1" customWidth="1"/>
    <col min="1296" max="1296" width="6.7109375" customWidth="1"/>
    <col min="1297" max="1297" width="3.7109375" customWidth="1"/>
    <col min="1537" max="1537" width="1.7109375" customWidth="1"/>
    <col min="1538" max="1538" width="35.7109375" customWidth="1"/>
    <col min="1539" max="1539" width="12.5703125" bestFit="1" customWidth="1"/>
    <col min="1540" max="1540" width="13.7109375" bestFit="1" customWidth="1"/>
    <col min="1541" max="1550" width="12.140625" customWidth="1"/>
    <col min="1551" max="1551" width="13.140625" bestFit="1" customWidth="1"/>
    <col min="1552" max="1552" width="6.7109375" customWidth="1"/>
    <col min="1553" max="1553" width="3.7109375" customWidth="1"/>
    <col min="1793" max="1793" width="1.7109375" customWidth="1"/>
    <col min="1794" max="1794" width="35.7109375" customWidth="1"/>
    <col min="1795" max="1795" width="12.5703125" bestFit="1" customWidth="1"/>
    <col min="1796" max="1796" width="13.7109375" bestFit="1" customWidth="1"/>
    <col min="1797" max="1806" width="12.140625" customWidth="1"/>
    <col min="1807" max="1807" width="13.140625" bestFit="1" customWidth="1"/>
    <col min="1808" max="1808" width="6.7109375" customWidth="1"/>
    <col min="1809" max="1809" width="3.7109375" customWidth="1"/>
    <col min="2049" max="2049" width="1.7109375" customWidth="1"/>
    <col min="2050" max="2050" width="35.7109375" customWidth="1"/>
    <col min="2051" max="2051" width="12.5703125" bestFit="1" customWidth="1"/>
    <col min="2052" max="2052" width="13.7109375" bestFit="1" customWidth="1"/>
    <col min="2053" max="2062" width="12.140625" customWidth="1"/>
    <col min="2063" max="2063" width="13.140625" bestFit="1" customWidth="1"/>
    <col min="2064" max="2064" width="6.7109375" customWidth="1"/>
    <col min="2065" max="2065" width="3.7109375" customWidth="1"/>
    <col min="2305" max="2305" width="1.7109375" customWidth="1"/>
    <col min="2306" max="2306" width="35.7109375" customWidth="1"/>
    <col min="2307" max="2307" width="12.5703125" bestFit="1" customWidth="1"/>
    <col min="2308" max="2308" width="13.7109375" bestFit="1" customWidth="1"/>
    <col min="2309" max="2318" width="12.140625" customWidth="1"/>
    <col min="2319" max="2319" width="13.140625" bestFit="1" customWidth="1"/>
    <col min="2320" max="2320" width="6.7109375" customWidth="1"/>
    <col min="2321" max="2321" width="3.7109375" customWidth="1"/>
    <col min="2561" max="2561" width="1.7109375" customWidth="1"/>
    <col min="2562" max="2562" width="35.7109375" customWidth="1"/>
    <col min="2563" max="2563" width="12.5703125" bestFit="1" customWidth="1"/>
    <col min="2564" max="2564" width="13.7109375" bestFit="1" customWidth="1"/>
    <col min="2565" max="2574" width="12.140625" customWidth="1"/>
    <col min="2575" max="2575" width="13.140625" bestFit="1" customWidth="1"/>
    <col min="2576" max="2576" width="6.7109375" customWidth="1"/>
    <col min="2577" max="2577" width="3.7109375" customWidth="1"/>
    <col min="2817" max="2817" width="1.7109375" customWidth="1"/>
    <col min="2818" max="2818" width="35.7109375" customWidth="1"/>
    <col min="2819" max="2819" width="12.5703125" bestFit="1" customWidth="1"/>
    <col min="2820" max="2820" width="13.7109375" bestFit="1" customWidth="1"/>
    <col min="2821" max="2830" width="12.140625" customWidth="1"/>
    <col min="2831" max="2831" width="13.140625" bestFit="1" customWidth="1"/>
    <col min="2832" max="2832" width="6.7109375" customWidth="1"/>
    <col min="2833" max="2833" width="3.7109375" customWidth="1"/>
    <col min="3073" max="3073" width="1.7109375" customWidth="1"/>
    <col min="3074" max="3074" width="35.7109375" customWidth="1"/>
    <col min="3075" max="3075" width="12.5703125" bestFit="1" customWidth="1"/>
    <col min="3076" max="3076" width="13.7109375" bestFit="1" customWidth="1"/>
    <col min="3077" max="3086" width="12.140625" customWidth="1"/>
    <col min="3087" max="3087" width="13.140625" bestFit="1" customWidth="1"/>
    <col min="3088" max="3088" width="6.7109375" customWidth="1"/>
    <col min="3089" max="3089" width="3.7109375" customWidth="1"/>
    <col min="3329" max="3329" width="1.7109375" customWidth="1"/>
    <col min="3330" max="3330" width="35.7109375" customWidth="1"/>
    <col min="3331" max="3331" width="12.5703125" bestFit="1" customWidth="1"/>
    <col min="3332" max="3332" width="13.7109375" bestFit="1" customWidth="1"/>
    <col min="3333" max="3342" width="12.140625" customWidth="1"/>
    <col min="3343" max="3343" width="13.140625" bestFit="1" customWidth="1"/>
    <col min="3344" max="3344" width="6.7109375" customWidth="1"/>
    <col min="3345" max="3345" width="3.7109375" customWidth="1"/>
    <col min="3585" max="3585" width="1.7109375" customWidth="1"/>
    <col min="3586" max="3586" width="35.7109375" customWidth="1"/>
    <col min="3587" max="3587" width="12.5703125" bestFit="1" customWidth="1"/>
    <col min="3588" max="3588" width="13.7109375" bestFit="1" customWidth="1"/>
    <col min="3589" max="3598" width="12.140625" customWidth="1"/>
    <col min="3599" max="3599" width="13.140625" bestFit="1" customWidth="1"/>
    <col min="3600" max="3600" width="6.7109375" customWidth="1"/>
    <col min="3601" max="3601" width="3.7109375" customWidth="1"/>
    <col min="3841" max="3841" width="1.7109375" customWidth="1"/>
    <col min="3842" max="3842" width="35.7109375" customWidth="1"/>
    <col min="3843" max="3843" width="12.5703125" bestFit="1" customWidth="1"/>
    <col min="3844" max="3844" width="13.7109375" bestFit="1" customWidth="1"/>
    <col min="3845" max="3854" width="12.140625" customWidth="1"/>
    <col min="3855" max="3855" width="13.140625" bestFit="1" customWidth="1"/>
    <col min="3856" max="3856" width="6.7109375" customWidth="1"/>
    <col min="3857" max="3857" width="3.7109375" customWidth="1"/>
    <col min="4097" max="4097" width="1.7109375" customWidth="1"/>
    <col min="4098" max="4098" width="35.7109375" customWidth="1"/>
    <col min="4099" max="4099" width="12.5703125" bestFit="1" customWidth="1"/>
    <col min="4100" max="4100" width="13.7109375" bestFit="1" customWidth="1"/>
    <col min="4101" max="4110" width="12.140625" customWidth="1"/>
    <col min="4111" max="4111" width="13.140625" bestFit="1" customWidth="1"/>
    <col min="4112" max="4112" width="6.7109375" customWidth="1"/>
    <col min="4113" max="4113" width="3.7109375" customWidth="1"/>
    <col min="4353" max="4353" width="1.7109375" customWidth="1"/>
    <col min="4354" max="4354" width="35.7109375" customWidth="1"/>
    <col min="4355" max="4355" width="12.5703125" bestFit="1" customWidth="1"/>
    <col min="4356" max="4356" width="13.7109375" bestFit="1" customWidth="1"/>
    <col min="4357" max="4366" width="12.140625" customWidth="1"/>
    <col min="4367" max="4367" width="13.140625" bestFit="1" customWidth="1"/>
    <col min="4368" max="4368" width="6.7109375" customWidth="1"/>
    <col min="4369" max="4369" width="3.7109375" customWidth="1"/>
    <col min="4609" max="4609" width="1.7109375" customWidth="1"/>
    <col min="4610" max="4610" width="35.7109375" customWidth="1"/>
    <col min="4611" max="4611" width="12.5703125" bestFit="1" customWidth="1"/>
    <col min="4612" max="4612" width="13.7109375" bestFit="1" customWidth="1"/>
    <col min="4613" max="4622" width="12.140625" customWidth="1"/>
    <col min="4623" max="4623" width="13.140625" bestFit="1" customWidth="1"/>
    <col min="4624" max="4624" width="6.7109375" customWidth="1"/>
    <col min="4625" max="4625" width="3.7109375" customWidth="1"/>
    <col min="4865" max="4865" width="1.7109375" customWidth="1"/>
    <col min="4866" max="4866" width="35.7109375" customWidth="1"/>
    <col min="4867" max="4867" width="12.5703125" bestFit="1" customWidth="1"/>
    <col min="4868" max="4868" width="13.7109375" bestFit="1" customWidth="1"/>
    <col min="4869" max="4878" width="12.140625" customWidth="1"/>
    <col min="4879" max="4879" width="13.140625" bestFit="1" customWidth="1"/>
    <col min="4880" max="4880" width="6.7109375" customWidth="1"/>
    <col min="4881" max="4881" width="3.7109375" customWidth="1"/>
    <col min="5121" max="5121" width="1.7109375" customWidth="1"/>
    <col min="5122" max="5122" width="35.7109375" customWidth="1"/>
    <col min="5123" max="5123" width="12.5703125" bestFit="1" customWidth="1"/>
    <col min="5124" max="5124" width="13.7109375" bestFit="1" customWidth="1"/>
    <col min="5125" max="5134" width="12.140625" customWidth="1"/>
    <col min="5135" max="5135" width="13.140625" bestFit="1" customWidth="1"/>
    <col min="5136" max="5136" width="6.7109375" customWidth="1"/>
    <col min="5137" max="5137" width="3.7109375" customWidth="1"/>
    <col min="5377" max="5377" width="1.7109375" customWidth="1"/>
    <col min="5378" max="5378" width="35.7109375" customWidth="1"/>
    <col min="5379" max="5379" width="12.5703125" bestFit="1" customWidth="1"/>
    <col min="5380" max="5380" width="13.7109375" bestFit="1" customWidth="1"/>
    <col min="5381" max="5390" width="12.140625" customWidth="1"/>
    <col min="5391" max="5391" width="13.140625" bestFit="1" customWidth="1"/>
    <col min="5392" max="5392" width="6.7109375" customWidth="1"/>
    <col min="5393" max="5393" width="3.7109375" customWidth="1"/>
    <col min="5633" max="5633" width="1.7109375" customWidth="1"/>
    <col min="5634" max="5634" width="35.7109375" customWidth="1"/>
    <col min="5635" max="5635" width="12.5703125" bestFit="1" customWidth="1"/>
    <col min="5636" max="5636" width="13.7109375" bestFit="1" customWidth="1"/>
    <col min="5637" max="5646" width="12.140625" customWidth="1"/>
    <col min="5647" max="5647" width="13.140625" bestFit="1" customWidth="1"/>
    <col min="5648" max="5648" width="6.7109375" customWidth="1"/>
    <col min="5649" max="5649" width="3.7109375" customWidth="1"/>
    <col min="5889" max="5889" width="1.7109375" customWidth="1"/>
    <col min="5890" max="5890" width="35.7109375" customWidth="1"/>
    <col min="5891" max="5891" width="12.5703125" bestFit="1" customWidth="1"/>
    <col min="5892" max="5892" width="13.7109375" bestFit="1" customWidth="1"/>
    <col min="5893" max="5902" width="12.140625" customWidth="1"/>
    <col min="5903" max="5903" width="13.140625" bestFit="1" customWidth="1"/>
    <col min="5904" max="5904" width="6.7109375" customWidth="1"/>
    <col min="5905" max="5905" width="3.7109375" customWidth="1"/>
    <col min="6145" max="6145" width="1.7109375" customWidth="1"/>
    <col min="6146" max="6146" width="35.7109375" customWidth="1"/>
    <col min="6147" max="6147" width="12.5703125" bestFit="1" customWidth="1"/>
    <col min="6148" max="6148" width="13.7109375" bestFit="1" customWidth="1"/>
    <col min="6149" max="6158" width="12.140625" customWidth="1"/>
    <col min="6159" max="6159" width="13.140625" bestFit="1" customWidth="1"/>
    <col min="6160" max="6160" width="6.7109375" customWidth="1"/>
    <col min="6161" max="6161" width="3.7109375" customWidth="1"/>
    <col min="6401" max="6401" width="1.7109375" customWidth="1"/>
    <col min="6402" max="6402" width="35.7109375" customWidth="1"/>
    <col min="6403" max="6403" width="12.5703125" bestFit="1" customWidth="1"/>
    <col min="6404" max="6404" width="13.7109375" bestFit="1" customWidth="1"/>
    <col min="6405" max="6414" width="12.140625" customWidth="1"/>
    <col min="6415" max="6415" width="13.140625" bestFit="1" customWidth="1"/>
    <col min="6416" max="6416" width="6.7109375" customWidth="1"/>
    <col min="6417" max="6417" width="3.7109375" customWidth="1"/>
    <col min="6657" max="6657" width="1.7109375" customWidth="1"/>
    <col min="6658" max="6658" width="35.7109375" customWidth="1"/>
    <col min="6659" max="6659" width="12.5703125" bestFit="1" customWidth="1"/>
    <col min="6660" max="6660" width="13.7109375" bestFit="1" customWidth="1"/>
    <col min="6661" max="6670" width="12.140625" customWidth="1"/>
    <col min="6671" max="6671" width="13.140625" bestFit="1" customWidth="1"/>
    <col min="6672" max="6672" width="6.7109375" customWidth="1"/>
    <col min="6673" max="6673" width="3.7109375" customWidth="1"/>
    <col min="6913" max="6913" width="1.7109375" customWidth="1"/>
    <col min="6914" max="6914" width="35.7109375" customWidth="1"/>
    <col min="6915" max="6915" width="12.5703125" bestFit="1" customWidth="1"/>
    <col min="6916" max="6916" width="13.7109375" bestFit="1" customWidth="1"/>
    <col min="6917" max="6926" width="12.140625" customWidth="1"/>
    <col min="6927" max="6927" width="13.140625" bestFit="1" customWidth="1"/>
    <col min="6928" max="6928" width="6.7109375" customWidth="1"/>
    <col min="6929" max="6929" width="3.7109375" customWidth="1"/>
    <col min="7169" max="7169" width="1.7109375" customWidth="1"/>
    <col min="7170" max="7170" width="35.7109375" customWidth="1"/>
    <col min="7171" max="7171" width="12.5703125" bestFit="1" customWidth="1"/>
    <col min="7172" max="7172" width="13.7109375" bestFit="1" customWidth="1"/>
    <col min="7173" max="7182" width="12.140625" customWidth="1"/>
    <col min="7183" max="7183" width="13.140625" bestFit="1" customWidth="1"/>
    <col min="7184" max="7184" width="6.7109375" customWidth="1"/>
    <col min="7185" max="7185" width="3.7109375" customWidth="1"/>
    <col min="7425" max="7425" width="1.7109375" customWidth="1"/>
    <col min="7426" max="7426" width="35.7109375" customWidth="1"/>
    <col min="7427" max="7427" width="12.5703125" bestFit="1" customWidth="1"/>
    <col min="7428" max="7428" width="13.7109375" bestFit="1" customWidth="1"/>
    <col min="7429" max="7438" width="12.140625" customWidth="1"/>
    <col min="7439" max="7439" width="13.140625" bestFit="1" customWidth="1"/>
    <col min="7440" max="7440" width="6.7109375" customWidth="1"/>
    <col min="7441" max="7441" width="3.7109375" customWidth="1"/>
    <col min="7681" max="7681" width="1.7109375" customWidth="1"/>
    <col min="7682" max="7682" width="35.7109375" customWidth="1"/>
    <col min="7683" max="7683" width="12.5703125" bestFit="1" customWidth="1"/>
    <col min="7684" max="7684" width="13.7109375" bestFit="1" customWidth="1"/>
    <col min="7685" max="7694" width="12.140625" customWidth="1"/>
    <col min="7695" max="7695" width="13.140625" bestFit="1" customWidth="1"/>
    <col min="7696" max="7696" width="6.7109375" customWidth="1"/>
    <col min="7697" max="7697" width="3.7109375" customWidth="1"/>
    <col min="7937" max="7937" width="1.7109375" customWidth="1"/>
    <col min="7938" max="7938" width="35.7109375" customWidth="1"/>
    <col min="7939" max="7939" width="12.5703125" bestFit="1" customWidth="1"/>
    <col min="7940" max="7940" width="13.7109375" bestFit="1" customWidth="1"/>
    <col min="7941" max="7950" width="12.140625" customWidth="1"/>
    <col min="7951" max="7951" width="13.140625" bestFit="1" customWidth="1"/>
    <col min="7952" max="7952" width="6.7109375" customWidth="1"/>
    <col min="7953" max="7953" width="3.7109375" customWidth="1"/>
    <col min="8193" max="8193" width="1.7109375" customWidth="1"/>
    <col min="8194" max="8194" width="35.7109375" customWidth="1"/>
    <col min="8195" max="8195" width="12.5703125" bestFit="1" customWidth="1"/>
    <col min="8196" max="8196" width="13.7109375" bestFit="1" customWidth="1"/>
    <col min="8197" max="8206" width="12.140625" customWidth="1"/>
    <col min="8207" max="8207" width="13.140625" bestFit="1" customWidth="1"/>
    <col min="8208" max="8208" width="6.7109375" customWidth="1"/>
    <col min="8209" max="8209" width="3.7109375" customWidth="1"/>
    <col min="8449" max="8449" width="1.7109375" customWidth="1"/>
    <col min="8450" max="8450" width="35.7109375" customWidth="1"/>
    <col min="8451" max="8451" width="12.5703125" bestFit="1" customWidth="1"/>
    <col min="8452" max="8452" width="13.7109375" bestFit="1" customWidth="1"/>
    <col min="8453" max="8462" width="12.140625" customWidth="1"/>
    <col min="8463" max="8463" width="13.140625" bestFit="1" customWidth="1"/>
    <col min="8464" max="8464" width="6.7109375" customWidth="1"/>
    <col min="8465" max="8465" width="3.7109375" customWidth="1"/>
    <col min="8705" max="8705" width="1.7109375" customWidth="1"/>
    <col min="8706" max="8706" width="35.7109375" customWidth="1"/>
    <col min="8707" max="8707" width="12.5703125" bestFit="1" customWidth="1"/>
    <col min="8708" max="8708" width="13.7109375" bestFit="1" customWidth="1"/>
    <col min="8709" max="8718" width="12.140625" customWidth="1"/>
    <col min="8719" max="8719" width="13.140625" bestFit="1" customWidth="1"/>
    <col min="8720" max="8720" width="6.7109375" customWidth="1"/>
    <col min="8721" max="8721" width="3.7109375" customWidth="1"/>
    <col min="8961" max="8961" width="1.7109375" customWidth="1"/>
    <col min="8962" max="8962" width="35.7109375" customWidth="1"/>
    <col min="8963" max="8963" width="12.5703125" bestFit="1" customWidth="1"/>
    <col min="8964" max="8964" width="13.7109375" bestFit="1" customWidth="1"/>
    <col min="8965" max="8974" width="12.140625" customWidth="1"/>
    <col min="8975" max="8975" width="13.140625" bestFit="1" customWidth="1"/>
    <col min="8976" max="8976" width="6.7109375" customWidth="1"/>
    <col min="8977" max="8977" width="3.7109375" customWidth="1"/>
    <col min="9217" max="9217" width="1.7109375" customWidth="1"/>
    <col min="9218" max="9218" width="35.7109375" customWidth="1"/>
    <col min="9219" max="9219" width="12.5703125" bestFit="1" customWidth="1"/>
    <col min="9220" max="9220" width="13.7109375" bestFit="1" customWidth="1"/>
    <col min="9221" max="9230" width="12.140625" customWidth="1"/>
    <col min="9231" max="9231" width="13.140625" bestFit="1" customWidth="1"/>
    <col min="9232" max="9232" width="6.7109375" customWidth="1"/>
    <col min="9233" max="9233" width="3.7109375" customWidth="1"/>
    <col min="9473" max="9473" width="1.7109375" customWidth="1"/>
    <col min="9474" max="9474" width="35.7109375" customWidth="1"/>
    <col min="9475" max="9475" width="12.5703125" bestFit="1" customWidth="1"/>
    <col min="9476" max="9476" width="13.7109375" bestFit="1" customWidth="1"/>
    <col min="9477" max="9486" width="12.140625" customWidth="1"/>
    <col min="9487" max="9487" width="13.140625" bestFit="1" customWidth="1"/>
    <col min="9488" max="9488" width="6.7109375" customWidth="1"/>
    <col min="9489" max="9489" width="3.7109375" customWidth="1"/>
    <col min="9729" max="9729" width="1.7109375" customWidth="1"/>
    <col min="9730" max="9730" width="35.7109375" customWidth="1"/>
    <col min="9731" max="9731" width="12.5703125" bestFit="1" customWidth="1"/>
    <col min="9732" max="9732" width="13.7109375" bestFit="1" customWidth="1"/>
    <col min="9733" max="9742" width="12.140625" customWidth="1"/>
    <col min="9743" max="9743" width="13.140625" bestFit="1" customWidth="1"/>
    <col min="9744" max="9744" width="6.7109375" customWidth="1"/>
    <col min="9745" max="9745" width="3.7109375" customWidth="1"/>
    <col min="9985" max="9985" width="1.7109375" customWidth="1"/>
    <col min="9986" max="9986" width="35.7109375" customWidth="1"/>
    <col min="9987" max="9987" width="12.5703125" bestFit="1" customWidth="1"/>
    <col min="9988" max="9988" width="13.7109375" bestFit="1" customWidth="1"/>
    <col min="9989" max="9998" width="12.140625" customWidth="1"/>
    <col min="9999" max="9999" width="13.140625" bestFit="1" customWidth="1"/>
    <col min="10000" max="10000" width="6.7109375" customWidth="1"/>
    <col min="10001" max="10001" width="3.7109375" customWidth="1"/>
    <col min="10241" max="10241" width="1.7109375" customWidth="1"/>
    <col min="10242" max="10242" width="35.7109375" customWidth="1"/>
    <col min="10243" max="10243" width="12.5703125" bestFit="1" customWidth="1"/>
    <col min="10244" max="10244" width="13.7109375" bestFit="1" customWidth="1"/>
    <col min="10245" max="10254" width="12.140625" customWidth="1"/>
    <col min="10255" max="10255" width="13.140625" bestFit="1" customWidth="1"/>
    <col min="10256" max="10256" width="6.7109375" customWidth="1"/>
    <col min="10257" max="10257" width="3.7109375" customWidth="1"/>
    <col min="10497" max="10497" width="1.7109375" customWidth="1"/>
    <col min="10498" max="10498" width="35.7109375" customWidth="1"/>
    <col min="10499" max="10499" width="12.5703125" bestFit="1" customWidth="1"/>
    <col min="10500" max="10500" width="13.7109375" bestFit="1" customWidth="1"/>
    <col min="10501" max="10510" width="12.140625" customWidth="1"/>
    <col min="10511" max="10511" width="13.140625" bestFit="1" customWidth="1"/>
    <col min="10512" max="10512" width="6.7109375" customWidth="1"/>
    <col min="10513" max="10513" width="3.7109375" customWidth="1"/>
    <col min="10753" max="10753" width="1.7109375" customWidth="1"/>
    <col min="10754" max="10754" width="35.7109375" customWidth="1"/>
    <col min="10755" max="10755" width="12.5703125" bestFit="1" customWidth="1"/>
    <col min="10756" max="10756" width="13.7109375" bestFit="1" customWidth="1"/>
    <col min="10757" max="10766" width="12.140625" customWidth="1"/>
    <col min="10767" max="10767" width="13.140625" bestFit="1" customWidth="1"/>
    <col min="10768" max="10768" width="6.7109375" customWidth="1"/>
    <col min="10769" max="10769" width="3.7109375" customWidth="1"/>
    <col min="11009" max="11009" width="1.7109375" customWidth="1"/>
    <col min="11010" max="11010" width="35.7109375" customWidth="1"/>
    <col min="11011" max="11011" width="12.5703125" bestFit="1" customWidth="1"/>
    <col min="11012" max="11012" width="13.7109375" bestFit="1" customWidth="1"/>
    <col min="11013" max="11022" width="12.140625" customWidth="1"/>
    <col min="11023" max="11023" width="13.140625" bestFit="1" customWidth="1"/>
    <col min="11024" max="11024" width="6.7109375" customWidth="1"/>
    <col min="11025" max="11025" width="3.7109375" customWidth="1"/>
    <col min="11265" max="11265" width="1.7109375" customWidth="1"/>
    <col min="11266" max="11266" width="35.7109375" customWidth="1"/>
    <col min="11267" max="11267" width="12.5703125" bestFit="1" customWidth="1"/>
    <col min="11268" max="11268" width="13.7109375" bestFit="1" customWidth="1"/>
    <col min="11269" max="11278" width="12.140625" customWidth="1"/>
    <col min="11279" max="11279" width="13.140625" bestFit="1" customWidth="1"/>
    <col min="11280" max="11280" width="6.7109375" customWidth="1"/>
    <col min="11281" max="11281" width="3.7109375" customWidth="1"/>
    <col min="11521" max="11521" width="1.7109375" customWidth="1"/>
    <col min="11522" max="11522" width="35.7109375" customWidth="1"/>
    <col min="11523" max="11523" width="12.5703125" bestFit="1" customWidth="1"/>
    <col min="11524" max="11524" width="13.7109375" bestFit="1" customWidth="1"/>
    <col min="11525" max="11534" width="12.140625" customWidth="1"/>
    <col min="11535" max="11535" width="13.140625" bestFit="1" customWidth="1"/>
    <col min="11536" max="11536" width="6.7109375" customWidth="1"/>
    <col min="11537" max="11537" width="3.7109375" customWidth="1"/>
    <col min="11777" max="11777" width="1.7109375" customWidth="1"/>
    <col min="11778" max="11778" width="35.7109375" customWidth="1"/>
    <col min="11779" max="11779" width="12.5703125" bestFit="1" customWidth="1"/>
    <col min="11780" max="11780" width="13.7109375" bestFit="1" customWidth="1"/>
    <col min="11781" max="11790" width="12.140625" customWidth="1"/>
    <col min="11791" max="11791" width="13.140625" bestFit="1" customWidth="1"/>
    <col min="11792" max="11792" width="6.7109375" customWidth="1"/>
    <col min="11793" max="11793" width="3.7109375" customWidth="1"/>
    <col min="12033" max="12033" width="1.7109375" customWidth="1"/>
    <col min="12034" max="12034" width="35.7109375" customWidth="1"/>
    <col min="12035" max="12035" width="12.5703125" bestFit="1" customWidth="1"/>
    <col min="12036" max="12036" width="13.7109375" bestFit="1" customWidth="1"/>
    <col min="12037" max="12046" width="12.140625" customWidth="1"/>
    <col min="12047" max="12047" width="13.140625" bestFit="1" customWidth="1"/>
    <col min="12048" max="12048" width="6.7109375" customWidth="1"/>
    <col min="12049" max="12049" width="3.7109375" customWidth="1"/>
    <col min="12289" max="12289" width="1.7109375" customWidth="1"/>
    <col min="12290" max="12290" width="35.7109375" customWidth="1"/>
    <col min="12291" max="12291" width="12.5703125" bestFit="1" customWidth="1"/>
    <col min="12292" max="12292" width="13.7109375" bestFit="1" customWidth="1"/>
    <col min="12293" max="12302" width="12.140625" customWidth="1"/>
    <col min="12303" max="12303" width="13.140625" bestFit="1" customWidth="1"/>
    <col min="12304" max="12304" width="6.7109375" customWidth="1"/>
    <col min="12305" max="12305" width="3.7109375" customWidth="1"/>
    <col min="12545" max="12545" width="1.7109375" customWidth="1"/>
    <col min="12546" max="12546" width="35.7109375" customWidth="1"/>
    <col min="12547" max="12547" width="12.5703125" bestFit="1" customWidth="1"/>
    <col min="12548" max="12548" width="13.7109375" bestFit="1" customWidth="1"/>
    <col min="12549" max="12558" width="12.140625" customWidth="1"/>
    <col min="12559" max="12559" width="13.140625" bestFit="1" customWidth="1"/>
    <col min="12560" max="12560" width="6.7109375" customWidth="1"/>
    <col min="12561" max="12561" width="3.7109375" customWidth="1"/>
    <col min="12801" max="12801" width="1.7109375" customWidth="1"/>
    <col min="12802" max="12802" width="35.7109375" customWidth="1"/>
    <col min="12803" max="12803" width="12.5703125" bestFit="1" customWidth="1"/>
    <col min="12804" max="12804" width="13.7109375" bestFit="1" customWidth="1"/>
    <col min="12805" max="12814" width="12.140625" customWidth="1"/>
    <col min="12815" max="12815" width="13.140625" bestFit="1" customWidth="1"/>
    <col min="12816" max="12816" width="6.7109375" customWidth="1"/>
    <col min="12817" max="12817" width="3.7109375" customWidth="1"/>
    <col min="13057" max="13057" width="1.7109375" customWidth="1"/>
    <col min="13058" max="13058" width="35.7109375" customWidth="1"/>
    <col min="13059" max="13059" width="12.5703125" bestFit="1" customWidth="1"/>
    <col min="13060" max="13060" width="13.7109375" bestFit="1" customWidth="1"/>
    <col min="13061" max="13070" width="12.140625" customWidth="1"/>
    <col min="13071" max="13071" width="13.140625" bestFit="1" customWidth="1"/>
    <col min="13072" max="13072" width="6.7109375" customWidth="1"/>
    <col min="13073" max="13073" width="3.7109375" customWidth="1"/>
    <col min="13313" max="13313" width="1.7109375" customWidth="1"/>
    <col min="13314" max="13314" width="35.7109375" customWidth="1"/>
    <col min="13315" max="13315" width="12.5703125" bestFit="1" customWidth="1"/>
    <col min="13316" max="13316" width="13.7109375" bestFit="1" customWidth="1"/>
    <col min="13317" max="13326" width="12.140625" customWidth="1"/>
    <col min="13327" max="13327" width="13.140625" bestFit="1" customWidth="1"/>
    <col min="13328" max="13328" width="6.7109375" customWidth="1"/>
    <col min="13329" max="13329" width="3.7109375" customWidth="1"/>
    <col min="13569" max="13569" width="1.7109375" customWidth="1"/>
    <col min="13570" max="13570" width="35.7109375" customWidth="1"/>
    <col min="13571" max="13571" width="12.5703125" bestFit="1" customWidth="1"/>
    <col min="13572" max="13572" width="13.7109375" bestFit="1" customWidth="1"/>
    <col min="13573" max="13582" width="12.140625" customWidth="1"/>
    <col min="13583" max="13583" width="13.140625" bestFit="1" customWidth="1"/>
    <col min="13584" max="13584" width="6.7109375" customWidth="1"/>
    <col min="13585" max="13585" width="3.7109375" customWidth="1"/>
    <col min="13825" max="13825" width="1.7109375" customWidth="1"/>
    <col min="13826" max="13826" width="35.7109375" customWidth="1"/>
    <col min="13827" max="13827" width="12.5703125" bestFit="1" customWidth="1"/>
    <col min="13828" max="13828" width="13.7109375" bestFit="1" customWidth="1"/>
    <col min="13829" max="13838" width="12.140625" customWidth="1"/>
    <col min="13839" max="13839" width="13.140625" bestFit="1" customWidth="1"/>
    <col min="13840" max="13840" width="6.7109375" customWidth="1"/>
    <col min="13841" max="13841" width="3.7109375" customWidth="1"/>
    <col min="14081" max="14081" width="1.7109375" customWidth="1"/>
    <col min="14082" max="14082" width="35.7109375" customWidth="1"/>
    <col min="14083" max="14083" width="12.5703125" bestFit="1" customWidth="1"/>
    <col min="14084" max="14084" width="13.7109375" bestFit="1" customWidth="1"/>
    <col min="14085" max="14094" width="12.140625" customWidth="1"/>
    <col min="14095" max="14095" width="13.140625" bestFit="1" customWidth="1"/>
    <col min="14096" max="14096" width="6.7109375" customWidth="1"/>
    <col min="14097" max="14097" width="3.7109375" customWidth="1"/>
    <col min="14337" max="14337" width="1.7109375" customWidth="1"/>
    <col min="14338" max="14338" width="35.7109375" customWidth="1"/>
    <col min="14339" max="14339" width="12.5703125" bestFit="1" customWidth="1"/>
    <col min="14340" max="14340" width="13.7109375" bestFit="1" customWidth="1"/>
    <col min="14341" max="14350" width="12.140625" customWidth="1"/>
    <col min="14351" max="14351" width="13.140625" bestFit="1" customWidth="1"/>
    <col min="14352" max="14352" width="6.7109375" customWidth="1"/>
    <col min="14353" max="14353" width="3.7109375" customWidth="1"/>
    <col min="14593" max="14593" width="1.7109375" customWidth="1"/>
    <col min="14594" max="14594" width="35.7109375" customWidth="1"/>
    <col min="14595" max="14595" width="12.5703125" bestFit="1" customWidth="1"/>
    <col min="14596" max="14596" width="13.7109375" bestFit="1" customWidth="1"/>
    <col min="14597" max="14606" width="12.140625" customWidth="1"/>
    <col min="14607" max="14607" width="13.140625" bestFit="1" customWidth="1"/>
    <col min="14608" max="14608" width="6.7109375" customWidth="1"/>
    <col min="14609" max="14609" width="3.7109375" customWidth="1"/>
    <col min="14849" max="14849" width="1.7109375" customWidth="1"/>
    <col min="14850" max="14850" width="35.7109375" customWidth="1"/>
    <col min="14851" max="14851" width="12.5703125" bestFit="1" customWidth="1"/>
    <col min="14852" max="14852" width="13.7109375" bestFit="1" customWidth="1"/>
    <col min="14853" max="14862" width="12.140625" customWidth="1"/>
    <col min="14863" max="14863" width="13.140625" bestFit="1" customWidth="1"/>
    <col min="14864" max="14864" width="6.7109375" customWidth="1"/>
    <col min="14865" max="14865" width="3.7109375" customWidth="1"/>
    <col min="15105" max="15105" width="1.7109375" customWidth="1"/>
    <col min="15106" max="15106" width="35.7109375" customWidth="1"/>
    <col min="15107" max="15107" width="12.5703125" bestFit="1" customWidth="1"/>
    <col min="15108" max="15108" width="13.7109375" bestFit="1" customWidth="1"/>
    <col min="15109" max="15118" width="12.140625" customWidth="1"/>
    <col min="15119" max="15119" width="13.140625" bestFit="1" customWidth="1"/>
    <col min="15120" max="15120" width="6.7109375" customWidth="1"/>
    <col min="15121" max="15121" width="3.7109375" customWidth="1"/>
    <col min="15361" max="15361" width="1.7109375" customWidth="1"/>
    <col min="15362" max="15362" width="35.7109375" customWidth="1"/>
    <col min="15363" max="15363" width="12.5703125" bestFit="1" customWidth="1"/>
    <col min="15364" max="15364" width="13.7109375" bestFit="1" customWidth="1"/>
    <col min="15365" max="15374" width="12.140625" customWidth="1"/>
    <col min="15375" max="15375" width="13.140625" bestFit="1" customWidth="1"/>
    <col min="15376" max="15376" width="6.7109375" customWidth="1"/>
    <col min="15377" max="15377" width="3.7109375" customWidth="1"/>
    <col min="15617" max="15617" width="1.7109375" customWidth="1"/>
    <col min="15618" max="15618" width="35.7109375" customWidth="1"/>
    <col min="15619" max="15619" width="12.5703125" bestFit="1" customWidth="1"/>
    <col min="15620" max="15620" width="13.7109375" bestFit="1" customWidth="1"/>
    <col min="15621" max="15630" width="12.140625" customWidth="1"/>
    <col min="15631" max="15631" width="13.140625" bestFit="1" customWidth="1"/>
    <col min="15632" max="15632" width="6.7109375" customWidth="1"/>
    <col min="15633" max="15633" width="3.7109375" customWidth="1"/>
    <col min="15873" max="15873" width="1.7109375" customWidth="1"/>
    <col min="15874" max="15874" width="35.7109375" customWidth="1"/>
    <col min="15875" max="15875" width="12.5703125" bestFit="1" customWidth="1"/>
    <col min="15876" max="15876" width="13.7109375" bestFit="1" customWidth="1"/>
    <col min="15877" max="15886" width="12.140625" customWidth="1"/>
    <col min="15887" max="15887" width="13.140625" bestFit="1" customWidth="1"/>
    <col min="15888" max="15888" width="6.7109375" customWidth="1"/>
    <col min="15889" max="15889" width="3.7109375" customWidth="1"/>
    <col min="16129" max="16129" width="1.7109375" customWidth="1"/>
    <col min="16130" max="16130" width="35.7109375" customWidth="1"/>
    <col min="16131" max="16131" width="12.5703125" bestFit="1" customWidth="1"/>
    <col min="16132" max="16132" width="13.7109375" bestFit="1" customWidth="1"/>
    <col min="16133" max="16142" width="12.140625" customWidth="1"/>
    <col min="16143" max="16143" width="13.140625" bestFit="1" customWidth="1"/>
    <col min="16144" max="16144" width="6.7109375" customWidth="1"/>
    <col min="16145" max="16145" width="3.7109375" customWidth="1"/>
  </cols>
  <sheetData>
    <row r="1" spans="1:31" s="93" customFormat="1" ht="32.25" customHeight="1" x14ac:dyDescent="0.2">
      <c r="A1" s="92"/>
      <c r="B1" s="104" t="s">
        <v>137</v>
      </c>
      <c r="C1" s="81"/>
      <c r="D1" s="1">
        <v>2020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1" ht="16.5" customHeight="1" x14ac:dyDescent="0.2"/>
    <row r="3" spans="1:31" s="5" customFormat="1" ht="13.5" thickBot="1" x14ac:dyDescent="0.25">
      <c r="A3" s="73"/>
      <c r="B3" s="83"/>
      <c r="C3" s="105" t="s">
        <v>22</v>
      </c>
      <c r="D3" s="105" t="s">
        <v>23</v>
      </c>
      <c r="E3" s="105" t="s">
        <v>24</v>
      </c>
      <c r="F3" s="105" t="s">
        <v>25</v>
      </c>
      <c r="G3" s="105" t="s">
        <v>26</v>
      </c>
      <c r="H3" s="105" t="s">
        <v>27</v>
      </c>
      <c r="I3" s="105" t="s">
        <v>28</v>
      </c>
      <c r="J3" s="105" t="s">
        <v>29</v>
      </c>
      <c r="K3" s="105" t="s">
        <v>30</v>
      </c>
      <c r="L3" s="105" t="s">
        <v>31</v>
      </c>
      <c r="M3" s="105" t="s">
        <v>32</v>
      </c>
      <c r="N3" s="105" t="s">
        <v>33</v>
      </c>
      <c r="O3" s="105" t="s">
        <v>34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6" customFormat="1" x14ac:dyDescent="0.2">
      <c r="A4" s="69" t="s">
        <v>3</v>
      </c>
      <c r="B4" s="84"/>
      <c r="C4" s="13">
        <f t="shared" ref="C4:N4" si="0">SUM(C5:C13)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13">
        <f t="shared" si="0"/>
        <v>0</v>
      </c>
      <c r="N4" s="13">
        <f t="shared" si="0"/>
        <v>0</v>
      </c>
      <c r="O4" s="14">
        <f t="shared" ref="O4:O10" si="1">SUM(C4:N4)</f>
        <v>0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outlineLevel="1" x14ac:dyDescent="0.2">
      <c r="A5" s="10"/>
      <c r="B5" s="85" t="s">
        <v>132</v>
      </c>
      <c r="C5" s="70">
        <v>0</v>
      </c>
      <c r="D5" s="70">
        <v>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18">
        <f t="shared" si="1"/>
        <v>0</v>
      </c>
    </row>
    <row r="6" spans="1:31" outlineLevel="1" x14ac:dyDescent="0.2">
      <c r="A6" s="10"/>
      <c r="B6" s="85" t="s">
        <v>133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18">
        <f t="shared" si="1"/>
        <v>0</v>
      </c>
    </row>
    <row r="7" spans="1:31" outlineLevel="1" x14ac:dyDescent="0.2">
      <c r="A7" s="10"/>
      <c r="B7" s="85" t="s">
        <v>135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18">
        <f t="shared" si="1"/>
        <v>0</v>
      </c>
    </row>
    <row r="8" spans="1:31" outlineLevel="1" x14ac:dyDescent="0.2">
      <c r="A8" s="10"/>
      <c r="B8" s="85" t="s">
        <v>134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18">
        <f t="shared" si="1"/>
        <v>0</v>
      </c>
    </row>
    <row r="9" spans="1:31" outlineLevel="1" x14ac:dyDescent="0.2">
      <c r="A9" s="10"/>
      <c r="B9" s="85" t="s">
        <v>35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18">
        <f t="shared" si="1"/>
        <v>0</v>
      </c>
    </row>
    <row r="10" spans="1:31" outlineLevel="1" x14ac:dyDescent="0.2">
      <c r="A10" s="10"/>
      <c r="B10" s="85" t="s">
        <v>131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18">
        <f t="shared" si="1"/>
        <v>0</v>
      </c>
    </row>
    <row r="11" spans="1:31" outlineLevel="1" x14ac:dyDescent="0.2">
      <c r="A11" s="10"/>
      <c r="B11" s="85" t="s">
        <v>18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18">
        <f>SUM(C11:N11)</f>
        <v>0</v>
      </c>
    </row>
    <row r="12" spans="1:31" outlineLevel="1" x14ac:dyDescent="0.2">
      <c r="A12" s="10"/>
      <c r="B12" s="85" t="s">
        <v>136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18">
        <f>SUM(C12:N12)</f>
        <v>0</v>
      </c>
    </row>
    <row r="13" spans="1:31" ht="13.5" outlineLevel="1" thickBot="1" x14ac:dyDescent="0.25">
      <c r="A13" s="11"/>
      <c r="B13" s="86" t="s">
        <v>36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18">
        <f>SUM(C13:N13)</f>
        <v>0</v>
      </c>
    </row>
    <row r="14" spans="1:31" ht="13.5" thickBot="1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31" s="6" customFormat="1" x14ac:dyDescent="0.2">
      <c r="A15" s="12" t="s">
        <v>37</v>
      </c>
      <c r="B15" s="84"/>
      <c r="C15" s="13">
        <f t="shared" ref="C15:N15" si="2">SUM(C16:C27)</f>
        <v>0</v>
      </c>
      <c r="D15" s="13">
        <f t="shared" si="2"/>
        <v>0</v>
      </c>
      <c r="E15" s="13">
        <f t="shared" si="2"/>
        <v>0</v>
      </c>
      <c r="F15" s="13">
        <f t="shared" si="2"/>
        <v>0</v>
      </c>
      <c r="G15" s="13">
        <f t="shared" si="2"/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3">
        <f t="shared" si="2"/>
        <v>0</v>
      </c>
      <c r="O15" s="14">
        <f>SUM(O16:O28)</f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outlineLevel="1" x14ac:dyDescent="0.2">
      <c r="A16" s="10"/>
      <c r="B16" s="85" t="s">
        <v>55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18">
        <f t="shared" ref="O16:O27" si="3">SUM(C16:N16)</f>
        <v>0</v>
      </c>
    </row>
    <row r="17" spans="1:31" outlineLevel="1" x14ac:dyDescent="0.2">
      <c r="A17" s="10"/>
      <c r="B17" s="85" t="s">
        <v>38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18">
        <f t="shared" si="3"/>
        <v>0</v>
      </c>
    </row>
    <row r="18" spans="1:31" outlineLevel="1" x14ac:dyDescent="0.2">
      <c r="A18" s="10"/>
      <c r="B18" s="85" t="s">
        <v>39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18">
        <f t="shared" si="3"/>
        <v>0</v>
      </c>
    </row>
    <row r="19" spans="1:31" outlineLevel="1" x14ac:dyDescent="0.2">
      <c r="A19" s="10"/>
      <c r="B19" s="85" t="s">
        <v>12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18">
        <f t="shared" si="3"/>
        <v>0</v>
      </c>
    </row>
    <row r="20" spans="1:31" outlineLevel="1" x14ac:dyDescent="0.2">
      <c r="A20" s="10"/>
      <c r="B20" s="85" t="s">
        <v>21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18">
        <f t="shared" si="3"/>
        <v>0</v>
      </c>
    </row>
    <row r="21" spans="1:31" outlineLevel="1" x14ac:dyDescent="0.2">
      <c r="A21" s="10"/>
      <c r="B21" s="85" t="s">
        <v>122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18">
        <f t="shared" si="3"/>
        <v>0</v>
      </c>
    </row>
    <row r="22" spans="1:31" outlineLevel="1" x14ac:dyDescent="0.2">
      <c r="A22" s="10"/>
      <c r="B22" s="85" t="s">
        <v>40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18">
        <f t="shared" si="3"/>
        <v>0</v>
      </c>
    </row>
    <row r="23" spans="1:31" outlineLevel="1" x14ac:dyDescent="0.2">
      <c r="A23" s="10"/>
      <c r="B23" s="85" t="s">
        <v>41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18">
        <f t="shared" si="3"/>
        <v>0</v>
      </c>
    </row>
    <row r="24" spans="1:31" outlineLevel="1" x14ac:dyDescent="0.2">
      <c r="A24" s="10"/>
      <c r="B24" s="85" t="s">
        <v>42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18">
        <f t="shared" si="3"/>
        <v>0</v>
      </c>
    </row>
    <row r="25" spans="1:31" outlineLevel="1" x14ac:dyDescent="0.2">
      <c r="A25" s="10"/>
      <c r="B25" s="85" t="s">
        <v>43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18">
        <f t="shared" si="3"/>
        <v>0</v>
      </c>
    </row>
    <row r="26" spans="1:31" outlineLevel="1" x14ac:dyDescent="0.2">
      <c r="A26" s="10"/>
      <c r="B26" s="85" t="s">
        <v>44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18">
        <f t="shared" si="3"/>
        <v>0</v>
      </c>
    </row>
    <row r="27" spans="1:31" ht="13.5" outlineLevel="1" thickBot="1" x14ac:dyDescent="0.25">
      <c r="A27" s="11"/>
      <c r="B27" s="86" t="s">
        <v>36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18">
        <f t="shared" si="3"/>
        <v>0</v>
      </c>
    </row>
    <row r="28" spans="1:31" ht="13.5" thickBo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31" s="6" customFormat="1" x14ac:dyDescent="0.2">
      <c r="A29" s="12" t="s">
        <v>45</v>
      </c>
      <c r="B29" s="84"/>
      <c r="C29" s="13">
        <f t="shared" ref="C29:N29" si="4">SUM(C30:C34)</f>
        <v>0</v>
      </c>
      <c r="D29" s="13">
        <f t="shared" si="4"/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si="4"/>
        <v>0</v>
      </c>
      <c r="J29" s="13">
        <f t="shared" si="4"/>
        <v>0</v>
      </c>
      <c r="K29" s="13">
        <f t="shared" si="4"/>
        <v>0</v>
      </c>
      <c r="L29" s="13">
        <f t="shared" si="4"/>
        <v>0</v>
      </c>
      <c r="M29" s="13">
        <f t="shared" si="4"/>
        <v>0</v>
      </c>
      <c r="N29" s="13">
        <f t="shared" si="4"/>
        <v>0</v>
      </c>
      <c r="O29" s="14">
        <f>SUM(O30:O35)</f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outlineLevel="1" x14ac:dyDescent="0.2">
      <c r="A30" s="10"/>
      <c r="B30" s="85" t="s">
        <v>46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18">
        <f>SUM(C30:N30)</f>
        <v>0</v>
      </c>
    </row>
    <row r="31" spans="1:31" outlineLevel="1" x14ac:dyDescent="0.2">
      <c r="A31" s="10"/>
      <c r="B31" s="85" t="s">
        <v>14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18">
        <f>SUM(C31:N31)</f>
        <v>0</v>
      </c>
    </row>
    <row r="32" spans="1:31" outlineLevel="1" x14ac:dyDescent="0.2">
      <c r="A32" s="10"/>
      <c r="B32" s="85" t="s">
        <v>47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18">
        <f>SUM(C32:N32)</f>
        <v>0</v>
      </c>
    </row>
    <row r="33" spans="1:31" outlineLevel="1" x14ac:dyDescent="0.2">
      <c r="A33" s="10"/>
      <c r="B33" s="85" t="s">
        <v>48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18">
        <f>SUM(C33:N33)</f>
        <v>0</v>
      </c>
    </row>
    <row r="34" spans="1:31" ht="13.5" outlineLevel="1" thickBot="1" x14ac:dyDescent="0.25">
      <c r="A34" s="11"/>
      <c r="B34" s="86" t="s">
        <v>36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19">
        <f>SUM(C34:N34)</f>
        <v>0</v>
      </c>
    </row>
    <row r="35" spans="1:31" ht="13.5" thickBo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31" s="6" customFormat="1" x14ac:dyDescent="0.2">
      <c r="A36" s="12" t="s">
        <v>49</v>
      </c>
      <c r="B36" s="84"/>
      <c r="C36" s="13">
        <f t="shared" ref="C36:N36" si="5">SUM(C37:C41)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5"/>
        <v>0</v>
      </c>
      <c r="H36" s="13">
        <f t="shared" si="5"/>
        <v>0</v>
      </c>
      <c r="I36" s="13">
        <f t="shared" si="5"/>
        <v>0</v>
      </c>
      <c r="J36" s="13">
        <f t="shared" si="5"/>
        <v>0</v>
      </c>
      <c r="K36" s="13">
        <f t="shared" si="5"/>
        <v>0</v>
      </c>
      <c r="L36" s="13">
        <f t="shared" si="5"/>
        <v>0</v>
      </c>
      <c r="M36" s="13">
        <f t="shared" si="5"/>
        <v>0</v>
      </c>
      <c r="N36" s="13">
        <f t="shared" si="5"/>
        <v>0</v>
      </c>
      <c r="O36" s="14">
        <f t="shared" ref="O36:O41" si="6">SUM(C36:N36)</f>
        <v>0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outlineLevel="1" x14ac:dyDescent="0.2">
      <c r="A37" s="10"/>
      <c r="B37" s="85" t="s">
        <v>50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18">
        <f t="shared" si="6"/>
        <v>0</v>
      </c>
    </row>
    <row r="38" spans="1:31" outlineLevel="1" x14ac:dyDescent="0.2">
      <c r="A38" s="10"/>
      <c r="B38" s="85" t="s">
        <v>51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18">
        <f t="shared" si="6"/>
        <v>0</v>
      </c>
    </row>
    <row r="39" spans="1:31" outlineLevel="1" x14ac:dyDescent="0.2">
      <c r="A39" s="10"/>
      <c r="B39" s="85" t="s">
        <v>52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18">
        <f t="shared" si="6"/>
        <v>0</v>
      </c>
    </row>
    <row r="40" spans="1:31" outlineLevel="1" x14ac:dyDescent="0.2">
      <c r="A40" s="10"/>
      <c r="B40" s="85" t="s">
        <v>53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18">
        <f t="shared" si="6"/>
        <v>0</v>
      </c>
    </row>
    <row r="41" spans="1:31" ht="13.5" outlineLevel="1" thickBot="1" x14ac:dyDescent="0.25">
      <c r="A41" s="11"/>
      <c r="B41" s="86" t="s">
        <v>36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19">
        <f t="shared" si="6"/>
        <v>0</v>
      </c>
    </row>
    <row r="42" spans="1:31" ht="13.5" thickBot="1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31" s="6" customFormat="1" x14ac:dyDescent="0.2">
      <c r="A43" s="12" t="s">
        <v>54</v>
      </c>
      <c r="B43" s="84"/>
      <c r="C43" s="13">
        <f t="shared" ref="C43:N43" si="7">SUM(C44:C53)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7"/>
        <v>0</v>
      </c>
      <c r="H43" s="13">
        <f t="shared" si="7"/>
        <v>0</v>
      </c>
      <c r="I43" s="13">
        <f t="shared" si="7"/>
        <v>0</v>
      </c>
      <c r="J43" s="13">
        <f t="shared" si="7"/>
        <v>0</v>
      </c>
      <c r="K43" s="13">
        <f t="shared" si="7"/>
        <v>0</v>
      </c>
      <c r="L43" s="13">
        <f t="shared" si="7"/>
        <v>0</v>
      </c>
      <c r="M43" s="13">
        <f t="shared" si="7"/>
        <v>0</v>
      </c>
      <c r="N43" s="13">
        <f t="shared" si="7"/>
        <v>0</v>
      </c>
      <c r="O43" s="14">
        <f t="shared" ref="O43:O53" si="8">SUM(C43:N43)</f>
        <v>0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outlineLevel="1" x14ac:dyDescent="0.2">
      <c r="A44" s="10"/>
      <c r="B44" s="85" t="s">
        <v>55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18">
        <f t="shared" si="8"/>
        <v>0</v>
      </c>
    </row>
    <row r="45" spans="1:31" outlineLevel="1" x14ac:dyDescent="0.2">
      <c r="A45" s="10"/>
      <c r="B45" s="85" t="s">
        <v>56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18">
        <f t="shared" si="8"/>
        <v>0</v>
      </c>
    </row>
    <row r="46" spans="1:31" outlineLevel="1" x14ac:dyDescent="0.2">
      <c r="A46" s="10"/>
      <c r="B46" s="85" t="s">
        <v>123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18">
        <f t="shared" si="8"/>
        <v>0</v>
      </c>
    </row>
    <row r="47" spans="1:31" outlineLevel="1" x14ac:dyDescent="0.2">
      <c r="A47" s="10"/>
      <c r="B47" s="85" t="s">
        <v>124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18">
        <f t="shared" si="8"/>
        <v>0</v>
      </c>
    </row>
    <row r="48" spans="1:31" outlineLevel="1" x14ac:dyDescent="0.2">
      <c r="A48" s="10"/>
      <c r="B48" s="85" t="s">
        <v>120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18">
        <f t="shared" si="8"/>
        <v>0</v>
      </c>
    </row>
    <row r="49" spans="1:35" outlineLevel="1" x14ac:dyDescent="0.2">
      <c r="A49" s="10"/>
      <c r="B49" s="85" t="s">
        <v>127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18">
        <f t="shared" si="8"/>
        <v>0</v>
      </c>
    </row>
    <row r="50" spans="1:35" outlineLevel="1" x14ac:dyDescent="0.2">
      <c r="A50" s="10"/>
      <c r="B50" s="85" t="s">
        <v>129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18">
        <f t="shared" si="8"/>
        <v>0</v>
      </c>
    </row>
    <row r="51" spans="1:35" outlineLevel="1" x14ac:dyDescent="0.2">
      <c r="A51" s="10"/>
      <c r="B51" s="85" t="s">
        <v>58</v>
      </c>
      <c r="C51" s="70">
        <v>0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18">
        <f t="shared" si="8"/>
        <v>0</v>
      </c>
    </row>
    <row r="52" spans="1:35" outlineLevel="1" x14ac:dyDescent="0.2">
      <c r="A52" s="10"/>
      <c r="B52" s="85" t="s">
        <v>60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18">
        <f t="shared" si="8"/>
        <v>0</v>
      </c>
    </row>
    <row r="53" spans="1:35" ht="13.5" outlineLevel="1" thickBot="1" x14ac:dyDescent="0.25">
      <c r="A53" s="11"/>
      <c r="B53" s="86" t="s">
        <v>36</v>
      </c>
      <c r="C53" s="71">
        <v>0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18">
        <f t="shared" si="8"/>
        <v>0</v>
      </c>
    </row>
    <row r="54" spans="1:35" ht="13.5" thickBot="1" x14ac:dyDescent="0.2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35" s="6" customFormat="1" x14ac:dyDescent="0.2">
      <c r="A55" s="12" t="s">
        <v>62</v>
      </c>
      <c r="B55" s="84"/>
      <c r="C55" s="13">
        <f t="shared" ref="C55:N55" si="9">SUM(C56:C63)</f>
        <v>0</v>
      </c>
      <c r="D55" s="13">
        <f t="shared" si="9"/>
        <v>0</v>
      </c>
      <c r="E55" s="13">
        <f t="shared" si="9"/>
        <v>0</v>
      </c>
      <c r="F55" s="13">
        <f t="shared" si="9"/>
        <v>0</v>
      </c>
      <c r="G55" s="13">
        <f t="shared" si="9"/>
        <v>0</v>
      </c>
      <c r="H55" s="13">
        <f t="shared" si="9"/>
        <v>0</v>
      </c>
      <c r="I55" s="13">
        <f t="shared" si="9"/>
        <v>0</v>
      </c>
      <c r="J55" s="13">
        <f t="shared" si="9"/>
        <v>0</v>
      </c>
      <c r="K55" s="13">
        <f t="shared" si="9"/>
        <v>0</v>
      </c>
      <c r="L55" s="13">
        <f t="shared" si="9"/>
        <v>0</v>
      </c>
      <c r="M55" s="13">
        <f t="shared" si="9"/>
        <v>0</v>
      </c>
      <c r="N55" s="13">
        <f t="shared" si="9"/>
        <v>0</v>
      </c>
      <c r="O55" s="14">
        <f t="shared" ref="O55:O63" si="10">SUM(C55:N55)</f>
        <v>0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outlineLevel="1" x14ac:dyDescent="0.2">
      <c r="A56" s="10"/>
      <c r="B56" s="85" t="s">
        <v>63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18">
        <f t="shared" si="10"/>
        <v>0</v>
      </c>
    </row>
    <row r="57" spans="1:35" outlineLevel="1" x14ac:dyDescent="0.2">
      <c r="A57" s="10"/>
      <c r="B57" s="85" t="s">
        <v>64</v>
      </c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18">
        <f t="shared" si="10"/>
        <v>0</v>
      </c>
    </row>
    <row r="58" spans="1:35" outlineLevel="1" x14ac:dyDescent="0.2">
      <c r="A58" s="10"/>
      <c r="B58" s="85" t="s">
        <v>142</v>
      </c>
      <c r="C58" s="70">
        <v>0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18">
        <f t="shared" si="10"/>
        <v>0</v>
      </c>
    </row>
    <row r="59" spans="1:35" outlineLevel="1" x14ac:dyDescent="0.2">
      <c r="A59" s="10"/>
      <c r="B59" s="85" t="s">
        <v>143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18">
        <f t="shared" si="10"/>
        <v>0</v>
      </c>
    </row>
    <row r="60" spans="1:35" outlineLevel="1" x14ac:dyDescent="0.2">
      <c r="A60" s="10"/>
      <c r="B60" s="85" t="s">
        <v>65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18">
        <f t="shared" si="10"/>
        <v>0</v>
      </c>
    </row>
    <row r="61" spans="1:35" outlineLevel="1" x14ac:dyDescent="0.2">
      <c r="A61" s="10"/>
      <c r="B61" s="85" t="s">
        <v>66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18">
        <f t="shared" si="10"/>
        <v>0</v>
      </c>
    </row>
    <row r="62" spans="1:35" outlineLevel="1" x14ac:dyDescent="0.2">
      <c r="A62" s="10"/>
      <c r="B62" s="85" t="s">
        <v>68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18">
        <f t="shared" si="10"/>
        <v>0</v>
      </c>
    </row>
    <row r="63" spans="1:35" ht="13.5" outlineLevel="1" thickBot="1" x14ac:dyDescent="0.25">
      <c r="A63" s="11"/>
      <c r="B63" s="86" t="s">
        <v>36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19">
        <f t="shared" si="10"/>
        <v>0</v>
      </c>
    </row>
    <row r="64" spans="1:35" ht="13.5" thickBot="1" x14ac:dyDescent="0.25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35" s="6" customFormat="1" x14ac:dyDescent="0.2">
      <c r="A65" s="12" t="s">
        <v>69</v>
      </c>
      <c r="B65" s="84"/>
      <c r="C65" s="13">
        <f t="shared" ref="C65:N65" si="11">SUM(C66:C78)</f>
        <v>0</v>
      </c>
      <c r="D65" s="13">
        <f t="shared" si="11"/>
        <v>0</v>
      </c>
      <c r="E65" s="13">
        <f t="shared" si="11"/>
        <v>0</v>
      </c>
      <c r="F65" s="13">
        <f t="shared" si="11"/>
        <v>0</v>
      </c>
      <c r="G65" s="13">
        <f t="shared" si="11"/>
        <v>0</v>
      </c>
      <c r="H65" s="13">
        <f t="shared" si="11"/>
        <v>0</v>
      </c>
      <c r="I65" s="13">
        <f t="shared" si="11"/>
        <v>0</v>
      </c>
      <c r="J65" s="13">
        <f t="shared" si="11"/>
        <v>0</v>
      </c>
      <c r="K65" s="13">
        <f t="shared" si="11"/>
        <v>0</v>
      </c>
      <c r="L65" s="13">
        <f t="shared" si="11"/>
        <v>0</v>
      </c>
      <c r="M65" s="13">
        <f t="shared" si="11"/>
        <v>0</v>
      </c>
      <c r="N65" s="13">
        <f t="shared" si="11"/>
        <v>0</v>
      </c>
      <c r="O65" s="14">
        <f>SUM(C65:N65)</f>
        <v>0</v>
      </c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outlineLevel="1" x14ac:dyDescent="0.2">
      <c r="A66" s="10"/>
      <c r="B66" s="85" t="s">
        <v>70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18">
        <f>SUM(C66:N66)</f>
        <v>0</v>
      </c>
    </row>
    <row r="67" spans="1:35" outlineLevel="1" x14ac:dyDescent="0.2">
      <c r="A67" s="10"/>
      <c r="B67" s="85" t="s">
        <v>71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18">
        <f>SUM(C67:N67)</f>
        <v>0</v>
      </c>
    </row>
    <row r="68" spans="1:35" outlineLevel="1" x14ac:dyDescent="0.2">
      <c r="A68" s="10"/>
      <c r="B68" s="85" t="s">
        <v>138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18">
        <f>SUM(C68:N68)</f>
        <v>0</v>
      </c>
    </row>
    <row r="69" spans="1:35" outlineLevel="1" x14ac:dyDescent="0.2">
      <c r="A69" s="10"/>
      <c r="B69" s="85" t="s">
        <v>13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18">
        <f>SUM(C69:N69)</f>
        <v>0</v>
      </c>
    </row>
    <row r="70" spans="1:35" outlineLevel="1" x14ac:dyDescent="0.2">
      <c r="A70" s="10"/>
      <c r="B70" s="85" t="s">
        <v>130</v>
      </c>
      <c r="C70" s="70">
        <v>0</v>
      </c>
      <c r="D70" s="70">
        <v>0</v>
      </c>
      <c r="E70" s="70">
        <v>0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18">
        <f t="shared" ref="O70:O78" si="12">SUM(C70:N70)</f>
        <v>0</v>
      </c>
    </row>
    <row r="71" spans="1:35" outlineLevel="1" x14ac:dyDescent="0.2">
      <c r="A71" s="10"/>
      <c r="B71" s="115" t="s">
        <v>139</v>
      </c>
      <c r="C71" s="70">
        <v>0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18">
        <f t="shared" si="12"/>
        <v>0</v>
      </c>
    </row>
    <row r="72" spans="1:35" outlineLevel="1" x14ac:dyDescent="0.2">
      <c r="A72" s="10"/>
      <c r="B72" s="85" t="s">
        <v>72</v>
      </c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18">
        <f t="shared" si="12"/>
        <v>0</v>
      </c>
    </row>
    <row r="73" spans="1:35" outlineLevel="1" x14ac:dyDescent="0.2">
      <c r="A73" s="10"/>
      <c r="B73" s="115" t="s">
        <v>121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18">
        <f t="shared" si="12"/>
        <v>0</v>
      </c>
    </row>
    <row r="74" spans="1:35" outlineLevel="1" x14ac:dyDescent="0.2">
      <c r="A74" s="10"/>
      <c r="B74" s="85" t="s">
        <v>67</v>
      </c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18">
        <f t="shared" si="12"/>
        <v>0</v>
      </c>
    </row>
    <row r="75" spans="1:35" outlineLevel="1" x14ac:dyDescent="0.2">
      <c r="A75" s="10"/>
      <c r="B75" s="85" t="s">
        <v>20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18">
        <f t="shared" si="12"/>
        <v>0</v>
      </c>
    </row>
    <row r="76" spans="1:35" outlineLevel="1" x14ac:dyDescent="0.2">
      <c r="A76" s="10"/>
      <c r="B76" s="85" t="s">
        <v>128</v>
      </c>
      <c r="C76" s="70">
        <f t="shared" ref="C76" si="13">10%*(C5+C6+C7+C8+C9+C10+C11+C13)</f>
        <v>0</v>
      </c>
      <c r="D76" s="70">
        <f>10%*(D5+D6+D7+D8+D9+D10+D11+D13)</f>
        <v>0</v>
      </c>
      <c r="E76" s="70">
        <f t="shared" ref="E76:N76" si="14">10%*(E5+E6+E7+E8+E9+E10+E11+E13)</f>
        <v>0</v>
      </c>
      <c r="F76" s="70">
        <f t="shared" si="14"/>
        <v>0</v>
      </c>
      <c r="G76" s="70">
        <f t="shared" si="14"/>
        <v>0</v>
      </c>
      <c r="H76" s="70">
        <f t="shared" si="14"/>
        <v>0</v>
      </c>
      <c r="I76" s="70">
        <f t="shared" si="14"/>
        <v>0</v>
      </c>
      <c r="J76" s="70">
        <f t="shared" si="14"/>
        <v>0</v>
      </c>
      <c r="K76" s="70">
        <f t="shared" si="14"/>
        <v>0</v>
      </c>
      <c r="L76" s="70">
        <f t="shared" si="14"/>
        <v>0</v>
      </c>
      <c r="M76" s="70">
        <f t="shared" si="14"/>
        <v>0</v>
      </c>
      <c r="N76" s="70">
        <f t="shared" si="14"/>
        <v>0</v>
      </c>
      <c r="O76" s="18">
        <f t="shared" si="12"/>
        <v>0</v>
      </c>
    </row>
    <row r="77" spans="1:35" outlineLevel="1" x14ac:dyDescent="0.2">
      <c r="A77" s="10"/>
      <c r="B77" s="85" t="s">
        <v>125</v>
      </c>
      <c r="C77" s="70">
        <v>0</v>
      </c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18">
        <f t="shared" si="12"/>
        <v>0</v>
      </c>
    </row>
    <row r="78" spans="1:35" ht="13.5" outlineLevel="1" thickBot="1" x14ac:dyDescent="0.25">
      <c r="A78" s="11"/>
      <c r="B78" s="86" t="s">
        <v>36</v>
      </c>
      <c r="C78" s="71">
        <v>0</v>
      </c>
      <c r="D78" s="71">
        <v>0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71">
        <v>0</v>
      </c>
      <c r="M78" s="71">
        <v>0</v>
      </c>
      <c r="N78" s="71">
        <v>0</v>
      </c>
      <c r="O78" s="18">
        <f t="shared" si="12"/>
        <v>0</v>
      </c>
    </row>
    <row r="79" spans="1:35" ht="13.5" thickBot="1" x14ac:dyDescent="0.25">
      <c r="A79" s="101"/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102"/>
    </row>
    <row r="80" spans="1:35" s="103" customFormat="1" ht="13.5" thickBot="1" x14ac:dyDescent="0.25">
      <c r="A80" s="69" t="s">
        <v>19</v>
      </c>
      <c r="B80" s="97"/>
      <c r="C80" s="13">
        <f t="shared" ref="C80:N80" si="15">SUM(C81:C82)</f>
        <v>0</v>
      </c>
      <c r="D80" s="13">
        <f t="shared" si="15"/>
        <v>0</v>
      </c>
      <c r="E80" s="13">
        <f t="shared" si="15"/>
        <v>0</v>
      </c>
      <c r="F80" s="13">
        <f t="shared" si="15"/>
        <v>0</v>
      </c>
      <c r="G80" s="13">
        <f t="shared" si="15"/>
        <v>0</v>
      </c>
      <c r="H80" s="13">
        <f t="shared" si="15"/>
        <v>0</v>
      </c>
      <c r="I80" s="13">
        <f t="shared" si="15"/>
        <v>0</v>
      </c>
      <c r="J80" s="13">
        <f t="shared" si="15"/>
        <v>0</v>
      </c>
      <c r="K80" s="13">
        <f t="shared" si="15"/>
        <v>0</v>
      </c>
      <c r="L80" s="13">
        <f t="shared" si="15"/>
        <v>0</v>
      </c>
      <c r="M80" s="13">
        <f t="shared" si="15"/>
        <v>0</v>
      </c>
      <c r="N80" s="13">
        <f t="shared" si="15"/>
        <v>0</v>
      </c>
      <c r="O80" s="14">
        <f>SUM(C80:N80)</f>
        <v>0</v>
      </c>
    </row>
    <row r="81" spans="1:35" outlineLevel="1" x14ac:dyDescent="0.2">
      <c r="A81" s="10"/>
      <c r="B81" s="85" t="s">
        <v>140</v>
      </c>
      <c r="C81" s="70">
        <v>0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14">
        <f>SUM(C81:N81)</f>
        <v>0</v>
      </c>
    </row>
    <row r="82" spans="1:35" ht="13.5" outlineLevel="1" thickBot="1" x14ac:dyDescent="0.25">
      <c r="A82" s="11"/>
      <c r="B82" s="98" t="s">
        <v>15</v>
      </c>
      <c r="C82" s="71">
        <v>0</v>
      </c>
      <c r="D82" s="71">
        <v>0</v>
      </c>
      <c r="E82" s="71">
        <v>0</v>
      </c>
      <c r="F82" s="71">
        <v>0</v>
      </c>
      <c r="G82" s="71">
        <v>0</v>
      </c>
      <c r="H82" s="71">
        <v>0</v>
      </c>
      <c r="I82" s="71">
        <v>0</v>
      </c>
      <c r="J82" s="71">
        <v>0</v>
      </c>
      <c r="K82" s="71">
        <v>0</v>
      </c>
      <c r="L82" s="71">
        <v>0</v>
      </c>
      <c r="M82" s="71">
        <v>0</v>
      </c>
      <c r="N82" s="71">
        <v>0</v>
      </c>
      <c r="O82" s="99">
        <f>SUM(C82:N82)</f>
        <v>0</v>
      </c>
    </row>
    <row r="83" spans="1:35" s="8" customFormat="1" ht="13.5" thickBot="1" x14ac:dyDescent="0.25">
      <c r="B83" s="87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s="69" t="s">
        <v>0</v>
      </c>
      <c r="B84" s="84"/>
      <c r="C84" s="13">
        <f t="shared" ref="C84:N84" si="16">SUM(C85:C93)</f>
        <v>0</v>
      </c>
      <c r="D84" s="13">
        <f t="shared" si="16"/>
        <v>0</v>
      </c>
      <c r="E84" s="13">
        <f t="shared" si="16"/>
        <v>0</v>
      </c>
      <c r="F84" s="13">
        <f t="shared" si="16"/>
        <v>0</v>
      </c>
      <c r="G84" s="13">
        <f t="shared" si="16"/>
        <v>0</v>
      </c>
      <c r="H84" s="13">
        <f t="shared" si="16"/>
        <v>0</v>
      </c>
      <c r="I84" s="13">
        <f t="shared" si="16"/>
        <v>0</v>
      </c>
      <c r="J84" s="13">
        <f t="shared" si="16"/>
        <v>0</v>
      </c>
      <c r="K84" s="13">
        <f t="shared" si="16"/>
        <v>0</v>
      </c>
      <c r="L84" s="13">
        <f t="shared" si="16"/>
        <v>0</v>
      </c>
      <c r="M84" s="13">
        <f t="shared" si="16"/>
        <v>0</v>
      </c>
      <c r="N84" s="13">
        <f t="shared" si="16"/>
        <v>0</v>
      </c>
      <c r="O84" s="14">
        <f t="shared" ref="O84:O93" si="17">SUM(C84:N84)</f>
        <v>0</v>
      </c>
    </row>
    <row r="85" spans="1:35" outlineLevel="1" x14ac:dyDescent="0.2">
      <c r="A85" s="10"/>
      <c r="B85" s="85" t="s">
        <v>1</v>
      </c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  <c r="O85" s="18">
        <f t="shared" si="17"/>
        <v>0</v>
      </c>
    </row>
    <row r="86" spans="1:35" outlineLevel="1" x14ac:dyDescent="0.2">
      <c r="A86" s="10"/>
      <c r="B86" s="85" t="s">
        <v>2</v>
      </c>
      <c r="C86" s="70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18">
        <f t="shared" si="17"/>
        <v>0</v>
      </c>
    </row>
    <row r="87" spans="1:35" outlineLevel="1" x14ac:dyDescent="0.2">
      <c r="A87" s="10"/>
      <c r="B87" s="85" t="s">
        <v>4</v>
      </c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18">
        <f t="shared" si="17"/>
        <v>0</v>
      </c>
    </row>
    <row r="88" spans="1:35" outlineLevel="1" x14ac:dyDescent="0.2">
      <c r="A88" s="10"/>
      <c r="B88" s="85" t="s">
        <v>6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70">
        <v>0</v>
      </c>
      <c r="N88" s="70">
        <v>0</v>
      </c>
      <c r="O88" s="18">
        <f t="shared" si="17"/>
        <v>0</v>
      </c>
    </row>
    <row r="89" spans="1:35" outlineLevel="1" x14ac:dyDescent="0.2">
      <c r="A89" s="10"/>
      <c r="B89" s="85" t="s">
        <v>126</v>
      </c>
      <c r="C89" s="70"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18">
        <f t="shared" si="17"/>
        <v>0</v>
      </c>
    </row>
    <row r="90" spans="1:35" outlineLevel="1" x14ac:dyDescent="0.2">
      <c r="A90" s="10"/>
      <c r="B90" s="85" t="s">
        <v>5</v>
      </c>
      <c r="C90" s="70"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18">
        <f t="shared" si="17"/>
        <v>0</v>
      </c>
    </row>
    <row r="91" spans="1:35" outlineLevel="1" x14ac:dyDescent="0.2">
      <c r="A91" s="10"/>
      <c r="B91" s="85" t="s">
        <v>65</v>
      </c>
      <c r="C91" s="70"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M91" s="70">
        <v>0</v>
      </c>
      <c r="N91" s="70">
        <v>0</v>
      </c>
      <c r="O91" s="18">
        <f t="shared" si="17"/>
        <v>0</v>
      </c>
    </row>
    <row r="92" spans="1:35" outlineLevel="1" x14ac:dyDescent="0.2">
      <c r="A92" s="10"/>
      <c r="B92" s="85" t="s">
        <v>7</v>
      </c>
      <c r="C92" s="70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18">
        <f t="shared" si="17"/>
        <v>0</v>
      </c>
    </row>
    <row r="93" spans="1:35" ht="13.5" outlineLevel="1" thickBot="1" x14ac:dyDescent="0.25">
      <c r="A93" s="11"/>
      <c r="B93" s="86" t="s">
        <v>36</v>
      </c>
      <c r="C93" s="71">
        <v>0</v>
      </c>
      <c r="D93" s="71">
        <v>0</v>
      </c>
      <c r="E93" s="71">
        <v>0</v>
      </c>
      <c r="F93" s="71">
        <v>0</v>
      </c>
      <c r="G93" s="71">
        <v>0</v>
      </c>
      <c r="H93" s="71">
        <v>0</v>
      </c>
      <c r="I93" s="71">
        <v>0</v>
      </c>
      <c r="J93" s="71">
        <v>0</v>
      </c>
      <c r="K93" s="71">
        <v>0</v>
      </c>
      <c r="L93" s="71">
        <v>0</v>
      </c>
      <c r="M93" s="71">
        <v>0</v>
      </c>
      <c r="N93" s="71">
        <v>0</v>
      </c>
      <c r="O93" s="19">
        <f t="shared" si="17"/>
        <v>0</v>
      </c>
    </row>
    <row r="96" spans="1:35" ht="13.5" thickBot="1" x14ac:dyDescent="0.25">
      <c r="A96" s="5"/>
      <c r="B96" s="88" t="s">
        <v>11</v>
      </c>
      <c r="C96" s="106" t="s">
        <v>22</v>
      </c>
      <c r="D96" s="106" t="s">
        <v>23</v>
      </c>
      <c r="E96" s="106" t="s">
        <v>24</v>
      </c>
      <c r="F96" s="106" t="s">
        <v>25</v>
      </c>
      <c r="G96" s="106" t="s">
        <v>26</v>
      </c>
      <c r="H96" s="106" t="s">
        <v>27</v>
      </c>
      <c r="I96" s="106" t="s">
        <v>28</v>
      </c>
      <c r="J96" s="106" t="s">
        <v>29</v>
      </c>
      <c r="K96" s="106" t="s">
        <v>30</v>
      </c>
      <c r="L96" s="106" t="s">
        <v>31</v>
      </c>
      <c r="M96" s="106" t="s">
        <v>32</v>
      </c>
      <c r="N96" s="106" t="s">
        <v>33</v>
      </c>
      <c r="O96" s="106" t="s">
        <v>34</v>
      </c>
    </row>
    <row r="97" spans="1:16" ht="13.5" thickBot="1" x14ac:dyDescent="0.25">
      <c r="A97" s="107"/>
      <c r="B97" s="89" t="s">
        <v>57</v>
      </c>
      <c r="C97" s="15">
        <f>C4</f>
        <v>0</v>
      </c>
      <c r="D97" s="15">
        <f t="shared" ref="D97:N97" si="18">D4</f>
        <v>0</v>
      </c>
      <c r="E97" s="15">
        <f t="shared" si="18"/>
        <v>0</v>
      </c>
      <c r="F97" s="15">
        <f t="shared" si="18"/>
        <v>0</v>
      </c>
      <c r="G97" s="15">
        <f t="shared" si="18"/>
        <v>0</v>
      </c>
      <c r="H97" s="15">
        <f t="shared" si="18"/>
        <v>0</v>
      </c>
      <c r="I97" s="15">
        <f t="shared" si="18"/>
        <v>0</v>
      </c>
      <c r="J97" s="15">
        <f t="shared" si="18"/>
        <v>0</v>
      </c>
      <c r="K97" s="15">
        <f t="shared" si="18"/>
        <v>0</v>
      </c>
      <c r="L97" s="15">
        <f t="shared" si="18"/>
        <v>0</v>
      </c>
      <c r="M97" s="15">
        <f t="shared" si="18"/>
        <v>0</v>
      </c>
      <c r="N97" s="15">
        <f t="shared" si="18"/>
        <v>0</v>
      </c>
      <c r="O97" s="20">
        <f>SUM(C97:N97)</f>
        <v>0</v>
      </c>
    </row>
    <row r="98" spans="1:16" ht="13.5" thickBot="1" x14ac:dyDescent="0.25">
      <c r="A98" s="108"/>
      <c r="B98" s="90" t="s">
        <v>59</v>
      </c>
      <c r="C98" s="16">
        <f>C15+C29+C36+C43+C55+C65+C80+C84</f>
        <v>0</v>
      </c>
      <c r="D98" s="16">
        <f t="shared" ref="D98:N98" si="19">D15+D29+D36+D43+D55+D65+D80+D84</f>
        <v>0</v>
      </c>
      <c r="E98" s="16">
        <f t="shared" si="19"/>
        <v>0</v>
      </c>
      <c r="F98" s="16">
        <f t="shared" si="19"/>
        <v>0</v>
      </c>
      <c r="G98" s="16">
        <f t="shared" si="19"/>
        <v>0</v>
      </c>
      <c r="H98" s="16">
        <f t="shared" si="19"/>
        <v>0</v>
      </c>
      <c r="I98" s="16">
        <f t="shared" si="19"/>
        <v>0</v>
      </c>
      <c r="J98" s="16">
        <f t="shared" si="19"/>
        <v>0</v>
      </c>
      <c r="K98" s="16">
        <f t="shared" si="19"/>
        <v>0</v>
      </c>
      <c r="L98" s="16">
        <f t="shared" si="19"/>
        <v>0</v>
      </c>
      <c r="M98" s="16">
        <f t="shared" si="19"/>
        <v>0</v>
      </c>
      <c r="N98" s="16">
        <f t="shared" si="19"/>
        <v>0</v>
      </c>
      <c r="O98" s="20">
        <f>SUM(C98:N98)</f>
        <v>0</v>
      </c>
    </row>
    <row r="99" spans="1:16" ht="13.5" thickBot="1" x14ac:dyDescent="0.25">
      <c r="A99" s="109"/>
      <c r="B99" s="90" t="s">
        <v>61</v>
      </c>
      <c r="C99" s="16">
        <f>C97-C98</f>
        <v>0</v>
      </c>
      <c r="D99" s="16">
        <f t="shared" ref="D99:N99" si="20">D97-D98</f>
        <v>0</v>
      </c>
      <c r="E99" s="16">
        <f t="shared" si="20"/>
        <v>0</v>
      </c>
      <c r="F99" s="16">
        <f t="shared" si="20"/>
        <v>0</v>
      </c>
      <c r="G99" s="16">
        <f t="shared" si="20"/>
        <v>0</v>
      </c>
      <c r="H99" s="16">
        <f t="shared" si="20"/>
        <v>0</v>
      </c>
      <c r="I99" s="16">
        <f t="shared" si="20"/>
        <v>0</v>
      </c>
      <c r="J99" s="16">
        <f t="shared" si="20"/>
        <v>0</v>
      </c>
      <c r="K99" s="16">
        <f t="shared" si="20"/>
        <v>0</v>
      </c>
      <c r="L99" s="16">
        <f t="shared" si="20"/>
        <v>0</v>
      </c>
      <c r="M99" s="16">
        <f t="shared" si="20"/>
        <v>0</v>
      </c>
      <c r="N99" s="16">
        <f t="shared" si="20"/>
        <v>0</v>
      </c>
      <c r="O99" s="20">
        <f>SUM(C99:N99)</f>
        <v>0</v>
      </c>
      <c r="P99" s="119"/>
    </row>
    <row r="100" spans="1:16" ht="13.5" thickBot="1" x14ac:dyDescent="0.25">
      <c r="A100" s="110"/>
      <c r="B100" s="91" t="s">
        <v>16</v>
      </c>
      <c r="C100" s="16">
        <f>'Orçamento 2019'!N101</f>
        <v>1</v>
      </c>
      <c r="D100" s="16">
        <f>C101</f>
        <v>1</v>
      </c>
      <c r="E100" s="16">
        <f t="shared" ref="E100:N100" si="21">D101</f>
        <v>1</v>
      </c>
      <c r="F100" s="16">
        <f t="shared" si="21"/>
        <v>1</v>
      </c>
      <c r="G100" s="16">
        <f t="shared" si="21"/>
        <v>1</v>
      </c>
      <c r="H100" s="16">
        <f t="shared" si="21"/>
        <v>1</v>
      </c>
      <c r="I100" s="16">
        <f t="shared" si="21"/>
        <v>1</v>
      </c>
      <c r="J100" s="16">
        <f t="shared" si="21"/>
        <v>1</v>
      </c>
      <c r="K100" s="16">
        <f t="shared" si="21"/>
        <v>1</v>
      </c>
      <c r="L100" s="16">
        <f t="shared" si="21"/>
        <v>1</v>
      </c>
      <c r="M100" s="16">
        <f t="shared" si="21"/>
        <v>1</v>
      </c>
      <c r="N100" s="16">
        <f t="shared" si="21"/>
        <v>1</v>
      </c>
      <c r="O100" s="20"/>
    </row>
    <row r="101" spans="1:16" ht="13.5" thickBot="1" x14ac:dyDescent="0.25">
      <c r="A101" s="110"/>
      <c r="B101" s="91" t="s">
        <v>17</v>
      </c>
      <c r="C101" s="17">
        <f t="shared" ref="C101:N101" si="22">C100+C99</f>
        <v>1</v>
      </c>
      <c r="D101" s="17">
        <f t="shared" si="22"/>
        <v>1</v>
      </c>
      <c r="E101" s="17">
        <f t="shared" si="22"/>
        <v>1</v>
      </c>
      <c r="F101" s="17">
        <f t="shared" si="22"/>
        <v>1</v>
      </c>
      <c r="G101" s="17">
        <f t="shared" si="22"/>
        <v>1</v>
      </c>
      <c r="H101" s="17">
        <f t="shared" si="22"/>
        <v>1</v>
      </c>
      <c r="I101" s="17">
        <f t="shared" si="22"/>
        <v>1</v>
      </c>
      <c r="J101" s="17">
        <f t="shared" si="22"/>
        <v>1</v>
      </c>
      <c r="K101" s="17">
        <f t="shared" si="22"/>
        <v>1</v>
      </c>
      <c r="L101" s="17">
        <f t="shared" si="22"/>
        <v>1</v>
      </c>
      <c r="M101" s="17">
        <f t="shared" si="22"/>
        <v>1</v>
      </c>
      <c r="N101" s="17">
        <f t="shared" si="22"/>
        <v>1</v>
      </c>
      <c r="O101" s="20">
        <f>N101</f>
        <v>1</v>
      </c>
    </row>
    <row r="102" spans="1:16" s="94" customFormat="1" x14ac:dyDescent="0.2">
      <c r="C102" s="116"/>
      <c r="D102" s="100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</row>
    <row r="103" spans="1:16" s="94" customFormat="1" x14ac:dyDescent="0.2">
      <c r="M103" s="117"/>
      <c r="N103" s="118"/>
    </row>
    <row r="104" spans="1:16" s="94" customFormat="1" x14ac:dyDescent="0.2">
      <c r="B104" s="111" t="s">
        <v>9</v>
      </c>
      <c r="C104" s="111"/>
    </row>
    <row r="105" spans="1:16" s="94" customFormat="1" x14ac:dyDescent="0.2">
      <c r="N105" s="100"/>
    </row>
    <row r="106" spans="1:16" x14ac:dyDescent="0.2">
      <c r="B106" s="112" t="str">
        <f>A4</f>
        <v>RENDA FAMILIAR</v>
      </c>
      <c r="C106" s="72">
        <f>O4</f>
        <v>0</v>
      </c>
    </row>
    <row r="107" spans="1:16" x14ac:dyDescent="0.2">
      <c r="B107" s="112" t="str">
        <f>A15</f>
        <v>HABITAÇÃO</v>
      </c>
      <c r="C107" s="72">
        <f>O15</f>
        <v>0</v>
      </c>
    </row>
    <row r="108" spans="1:16" x14ac:dyDescent="0.2">
      <c r="B108" s="112" t="str">
        <f>A29</f>
        <v>SAÚDE</v>
      </c>
      <c r="C108" s="72">
        <f>O29</f>
        <v>0</v>
      </c>
    </row>
    <row r="109" spans="1:16" x14ac:dyDescent="0.2">
      <c r="B109" s="112" t="str">
        <f>A36</f>
        <v>TRANSPORTE</v>
      </c>
      <c r="C109" s="72">
        <f>O36</f>
        <v>0</v>
      </c>
    </row>
    <row r="110" spans="1:16" x14ac:dyDescent="0.2">
      <c r="B110" s="112" t="str">
        <f>A43</f>
        <v>AUTOMÓVEL</v>
      </c>
      <c r="C110" s="72">
        <f>O43</f>
        <v>0</v>
      </c>
    </row>
    <row r="111" spans="1:16" x14ac:dyDescent="0.2">
      <c r="B111" s="112" t="str">
        <f>A55</f>
        <v>DESPESAS PESSOAIS</v>
      </c>
      <c r="C111" s="72">
        <f>O55</f>
        <v>0</v>
      </c>
    </row>
    <row r="112" spans="1:16" x14ac:dyDescent="0.2">
      <c r="B112" s="112" t="str">
        <f>A65</f>
        <v>LAZER</v>
      </c>
      <c r="C112" s="72">
        <f>O65</f>
        <v>0</v>
      </c>
    </row>
    <row r="113" spans="2:3" x14ac:dyDescent="0.2">
      <c r="B113" s="112" t="s">
        <v>141</v>
      </c>
      <c r="C113" s="72">
        <f>O80</f>
        <v>0</v>
      </c>
    </row>
    <row r="114" spans="2:3" x14ac:dyDescent="0.2">
      <c r="B114" s="112" t="str">
        <f>A84</f>
        <v>DEPENDENTES</v>
      </c>
      <c r="C114" s="72">
        <f>O84</f>
        <v>0</v>
      </c>
    </row>
    <row r="116" spans="2:3" hidden="1" x14ac:dyDescent="0.2">
      <c r="B116" s="113" t="s">
        <v>10</v>
      </c>
      <c r="C116" s="114"/>
    </row>
  </sheetData>
  <mergeCells count="1">
    <mergeCell ref="D1:O1"/>
  </mergeCells>
  <printOptions horizontalCentered="1"/>
  <pageMargins left="0.39370078740157483" right="0.39370078740157483" top="0.78740157480314965" bottom="0.39370078740157483" header="0.51181102362204722" footer="0.11811023622047245"/>
  <pageSetup scale="75" orientation="landscape" horizontalDpi="360" verticalDpi="360"/>
  <headerFooter alignWithMargins="0">
    <oddFooter>&amp;CPágina &amp;P de &amp;N</oddFooter>
  </headerFooter>
  <drawing r:id="rId1"/>
  <legacyDrawing r:id="rId2"/>
  <oleObjects>
    <mc:AlternateContent xmlns:mc="http://schemas.openxmlformats.org/markup-compatibility/2006">
      <mc:Choice Requires="x14">
        <oleObject progId="CDraw4" shapeId="109569" r:id="rId3">
          <objectPr defaultSize="0" autoFill="0" autoLine="0" autoPict="0" r:id="rId4">
            <anchor moveWithCells="1">
              <from>
                <xdr:col>0</xdr:col>
                <xdr:colOff>57150</xdr:colOff>
                <xdr:row>0</xdr:row>
                <xdr:rowOff>295275</xdr:rowOff>
              </from>
              <to>
                <xdr:col>2</xdr:col>
                <xdr:colOff>0</xdr:colOff>
                <xdr:row>1</xdr:row>
                <xdr:rowOff>114300</xdr:rowOff>
              </to>
            </anchor>
          </objectPr>
        </oleObject>
      </mc:Choice>
      <mc:Fallback>
        <oleObject progId="CDraw4" shapeId="109569" r:id="rId3"/>
      </mc:Fallback>
    </mc:AlternateContent>
    <mc:AlternateContent xmlns:mc="http://schemas.openxmlformats.org/markup-compatibility/2006">
      <mc:Choice Requires="x14">
        <oleObject progId="CDraw4" shapeId="109570" r:id="rId5">
          <objectPr defaultSize="0" autoFill="0" autoLine="0" autoPict="0" r:id="rId4">
            <anchor moveWithCells="1">
              <from>
                <xdr:col>0</xdr:col>
                <xdr:colOff>57150</xdr:colOff>
                <xdr:row>0</xdr:row>
                <xdr:rowOff>295275</xdr:rowOff>
              </from>
              <to>
                <xdr:col>2</xdr:col>
                <xdr:colOff>0</xdr:colOff>
                <xdr:row>1</xdr:row>
                <xdr:rowOff>114300</xdr:rowOff>
              </to>
            </anchor>
          </objectPr>
        </oleObject>
      </mc:Choice>
      <mc:Fallback>
        <oleObject progId="CDraw4" shapeId="109570" r:id="rId5"/>
      </mc:Fallback>
    </mc:AlternateContent>
    <mc:AlternateContent xmlns:mc="http://schemas.openxmlformats.org/markup-compatibility/2006">
      <mc:Choice Requires="x14">
        <oleObject progId="CDraw4" shapeId="109571" r:id="rId6">
          <objectPr defaultSize="0" autoFill="0" autoLine="0" autoPict="0" r:id="rId4">
            <anchor moveWithCells="1">
              <from>
                <xdr:col>0</xdr:col>
                <xdr:colOff>57150</xdr:colOff>
                <xdr:row>0</xdr:row>
                <xdr:rowOff>295275</xdr:rowOff>
              </from>
              <to>
                <xdr:col>2</xdr:col>
                <xdr:colOff>609600</xdr:colOff>
                <xdr:row>1</xdr:row>
                <xdr:rowOff>114300</xdr:rowOff>
              </to>
            </anchor>
          </objectPr>
        </oleObject>
      </mc:Choice>
      <mc:Fallback>
        <oleObject progId="CDraw4" shapeId="109571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applyStyles="1" summaryBelow="0"/>
  </sheetPr>
  <dimension ref="A1:AI116"/>
  <sheetViews>
    <sheetView showGridLines="0" zoomScaleNormal="100" workbookViewId="0">
      <pane xSplit="2" ySplit="3" topLeftCell="H81" activePane="bottomRight" state="frozen"/>
      <selection pane="topRight" activeCell="C1" sqref="C1"/>
      <selection pane="bottomLeft" activeCell="A4" sqref="A4"/>
      <selection pane="bottomRight" activeCell="P99" sqref="P99"/>
    </sheetView>
  </sheetViews>
  <sheetFormatPr defaultColWidth="11.42578125" defaultRowHeight="12.75" outlineLevelRow="1" x14ac:dyDescent="0.2"/>
  <cols>
    <col min="1" max="1" width="1.7109375" customWidth="1"/>
    <col min="2" max="2" width="35.7109375" style="82" customWidth="1"/>
    <col min="3" max="3" width="13.140625" bestFit="1" customWidth="1"/>
    <col min="4" max="4" width="14.42578125" bestFit="1" customWidth="1"/>
    <col min="5" max="14" width="12.140625" customWidth="1"/>
    <col min="15" max="15" width="14.42578125" bestFit="1" customWidth="1"/>
    <col min="16" max="16" width="6.7109375" customWidth="1"/>
    <col min="17" max="17" width="3.7109375" customWidth="1"/>
    <col min="257" max="257" width="1.7109375" customWidth="1"/>
    <col min="258" max="258" width="35.7109375" customWidth="1"/>
    <col min="259" max="259" width="12.5703125" bestFit="1" customWidth="1"/>
    <col min="260" max="260" width="13.7109375" bestFit="1" customWidth="1"/>
    <col min="261" max="270" width="12.140625" customWidth="1"/>
    <col min="271" max="271" width="13.140625" bestFit="1" customWidth="1"/>
    <col min="272" max="272" width="6.7109375" customWidth="1"/>
    <col min="273" max="273" width="3.7109375" customWidth="1"/>
    <col min="513" max="513" width="1.7109375" customWidth="1"/>
    <col min="514" max="514" width="35.7109375" customWidth="1"/>
    <col min="515" max="515" width="12.5703125" bestFit="1" customWidth="1"/>
    <col min="516" max="516" width="13.7109375" bestFit="1" customWidth="1"/>
    <col min="517" max="526" width="12.140625" customWidth="1"/>
    <col min="527" max="527" width="13.140625" bestFit="1" customWidth="1"/>
    <col min="528" max="528" width="6.7109375" customWidth="1"/>
    <col min="529" max="529" width="3.7109375" customWidth="1"/>
    <col min="769" max="769" width="1.7109375" customWidth="1"/>
    <col min="770" max="770" width="35.7109375" customWidth="1"/>
    <col min="771" max="771" width="12.5703125" bestFit="1" customWidth="1"/>
    <col min="772" max="772" width="13.7109375" bestFit="1" customWidth="1"/>
    <col min="773" max="782" width="12.140625" customWidth="1"/>
    <col min="783" max="783" width="13.140625" bestFit="1" customWidth="1"/>
    <col min="784" max="784" width="6.7109375" customWidth="1"/>
    <col min="785" max="785" width="3.7109375" customWidth="1"/>
    <col min="1025" max="1025" width="1.7109375" customWidth="1"/>
    <col min="1026" max="1026" width="35.7109375" customWidth="1"/>
    <col min="1027" max="1027" width="12.5703125" bestFit="1" customWidth="1"/>
    <col min="1028" max="1028" width="13.7109375" bestFit="1" customWidth="1"/>
    <col min="1029" max="1038" width="12.140625" customWidth="1"/>
    <col min="1039" max="1039" width="13.140625" bestFit="1" customWidth="1"/>
    <col min="1040" max="1040" width="6.7109375" customWidth="1"/>
    <col min="1041" max="1041" width="3.7109375" customWidth="1"/>
    <col min="1281" max="1281" width="1.7109375" customWidth="1"/>
    <col min="1282" max="1282" width="35.7109375" customWidth="1"/>
    <col min="1283" max="1283" width="12.5703125" bestFit="1" customWidth="1"/>
    <col min="1284" max="1284" width="13.7109375" bestFit="1" customWidth="1"/>
    <col min="1285" max="1294" width="12.140625" customWidth="1"/>
    <col min="1295" max="1295" width="13.140625" bestFit="1" customWidth="1"/>
    <col min="1296" max="1296" width="6.7109375" customWidth="1"/>
    <col min="1297" max="1297" width="3.7109375" customWidth="1"/>
    <col min="1537" max="1537" width="1.7109375" customWidth="1"/>
    <col min="1538" max="1538" width="35.7109375" customWidth="1"/>
    <col min="1539" max="1539" width="12.5703125" bestFit="1" customWidth="1"/>
    <col min="1540" max="1540" width="13.7109375" bestFit="1" customWidth="1"/>
    <col min="1541" max="1550" width="12.140625" customWidth="1"/>
    <col min="1551" max="1551" width="13.140625" bestFit="1" customWidth="1"/>
    <col min="1552" max="1552" width="6.7109375" customWidth="1"/>
    <col min="1553" max="1553" width="3.7109375" customWidth="1"/>
    <col min="1793" max="1793" width="1.7109375" customWidth="1"/>
    <col min="1794" max="1794" width="35.7109375" customWidth="1"/>
    <col min="1795" max="1795" width="12.5703125" bestFit="1" customWidth="1"/>
    <col min="1796" max="1796" width="13.7109375" bestFit="1" customWidth="1"/>
    <col min="1797" max="1806" width="12.140625" customWidth="1"/>
    <col min="1807" max="1807" width="13.140625" bestFit="1" customWidth="1"/>
    <col min="1808" max="1808" width="6.7109375" customWidth="1"/>
    <col min="1809" max="1809" width="3.7109375" customWidth="1"/>
    <col min="2049" max="2049" width="1.7109375" customWidth="1"/>
    <col min="2050" max="2050" width="35.7109375" customWidth="1"/>
    <col min="2051" max="2051" width="12.5703125" bestFit="1" customWidth="1"/>
    <col min="2052" max="2052" width="13.7109375" bestFit="1" customWidth="1"/>
    <col min="2053" max="2062" width="12.140625" customWidth="1"/>
    <col min="2063" max="2063" width="13.140625" bestFit="1" customWidth="1"/>
    <col min="2064" max="2064" width="6.7109375" customWidth="1"/>
    <col min="2065" max="2065" width="3.7109375" customWidth="1"/>
    <col min="2305" max="2305" width="1.7109375" customWidth="1"/>
    <col min="2306" max="2306" width="35.7109375" customWidth="1"/>
    <col min="2307" max="2307" width="12.5703125" bestFit="1" customWidth="1"/>
    <col min="2308" max="2308" width="13.7109375" bestFit="1" customWidth="1"/>
    <col min="2309" max="2318" width="12.140625" customWidth="1"/>
    <col min="2319" max="2319" width="13.140625" bestFit="1" customWidth="1"/>
    <col min="2320" max="2320" width="6.7109375" customWidth="1"/>
    <col min="2321" max="2321" width="3.7109375" customWidth="1"/>
    <col min="2561" max="2561" width="1.7109375" customWidth="1"/>
    <col min="2562" max="2562" width="35.7109375" customWidth="1"/>
    <col min="2563" max="2563" width="12.5703125" bestFit="1" customWidth="1"/>
    <col min="2564" max="2564" width="13.7109375" bestFit="1" customWidth="1"/>
    <col min="2565" max="2574" width="12.140625" customWidth="1"/>
    <col min="2575" max="2575" width="13.140625" bestFit="1" customWidth="1"/>
    <col min="2576" max="2576" width="6.7109375" customWidth="1"/>
    <col min="2577" max="2577" width="3.7109375" customWidth="1"/>
    <col min="2817" max="2817" width="1.7109375" customWidth="1"/>
    <col min="2818" max="2818" width="35.7109375" customWidth="1"/>
    <col min="2819" max="2819" width="12.5703125" bestFit="1" customWidth="1"/>
    <col min="2820" max="2820" width="13.7109375" bestFit="1" customWidth="1"/>
    <col min="2821" max="2830" width="12.140625" customWidth="1"/>
    <col min="2831" max="2831" width="13.140625" bestFit="1" customWidth="1"/>
    <col min="2832" max="2832" width="6.7109375" customWidth="1"/>
    <col min="2833" max="2833" width="3.7109375" customWidth="1"/>
    <col min="3073" max="3073" width="1.7109375" customWidth="1"/>
    <col min="3074" max="3074" width="35.7109375" customWidth="1"/>
    <col min="3075" max="3075" width="12.5703125" bestFit="1" customWidth="1"/>
    <col min="3076" max="3076" width="13.7109375" bestFit="1" customWidth="1"/>
    <col min="3077" max="3086" width="12.140625" customWidth="1"/>
    <col min="3087" max="3087" width="13.140625" bestFit="1" customWidth="1"/>
    <col min="3088" max="3088" width="6.7109375" customWidth="1"/>
    <col min="3089" max="3089" width="3.7109375" customWidth="1"/>
    <col min="3329" max="3329" width="1.7109375" customWidth="1"/>
    <col min="3330" max="3330" width="35.7109375" customWidth="1"/>
    <col min="3331" max="3331" width="12.5703125" bestFit="1" customWidth="1"/>
    <col min="3332" max="3332" width="13.7109375" bestFit="1" customWidth="1"/>
    <col min="3333" max="3342" width="12.140625" customWidth="1"/>
    <col min="3343" max="3343" width="13.140625" bestFit="1" customWidth="1"/>
    <col min="3344" max="3344" width="6.7109375" customWidth="1"/>
    <col min="3345" max="3345" width="3.7109375" customWidth="1"/>
    <col min="3585" max="3585" width="1.7109375" customWidth="1"/>
    <col min="3586" max="3586" width="35.7109375" customWidth="1"/>
    <col min="3587" max="3587" width="12.5703125" bestFit="1" customWidth="1"/>
    <col min="3588" max="3588" width="13.7109375" bestFit="1" customWidth="1"/>
    <col min="3589" max="3598" width="12.140625" customWidth="1"/>
    <col min="3599" max="3599" width="13.140625" bestFit="1" customWidth="1"/>
    <col min="3600" max="3600" width="6.7109375" customWidth="1"/>
    <col min="3601" max="3601" width="3.7109375" customWidth="1"/>
    <col min="3841" max="3841" width="1.7109375" customWidth="1"/>
    <col min="3842" max="3842" width="35.7109375" customWidth="1"/>
    <col min="3843" max="3843" width="12.5703125" bestFit="1" customWidth="1"/>
    <col min="3844" max="3844" width="13.7109375" bestFit="1" customWidth="1"/>
    <col min="3845" max="3854" width="12.140625" customWidth="1"/>
    <col min="3855" max="3855" width="13.140625" bestFit="1" customWidth="1"/>
    <col min="3856" max="3856" width="6.7109375" customWidth="1"/>
    <col min="3857" max="3857" width="3.7109375" customWidth="1"/>
    <col min="4097" max="4097" width="1.7109375" customWidth="1"/>
    <col min="4098" max="4098" width="35.7109375" customWidth="1"/>
    <col min="4099" max="4099" width="12.5703125" bestFit="1" customWidth="1"/>
    <col min="4100" max="4100" width="13.7109375" bestFit="1" customWidth="1"/>
    <col min="4101" max="4110" width="12.140625" customWidth="1"/>
    <col min="4111" max="4111" width="13.140625" bestFit="1" customWidth="1"/>
    <col min="4112" max="4112" width="6.7109375" customWidth="1"/>
    <col min="4113" max="4113" width="3.7109375" customWidth="1"/>
    <col min="4353" max="4353" width="1.7109375" customWidth="1"/>
    <col min="4354" max="4354" width="35.7109375" customWidth="1"/>
    <col min="4355" max="4355" width="12.5703125" bestFit="1" customWidth="1"/>
    <col min="4356" max="4356" width="13.7109375" bestFit="1" customWidth="1"/>
    <col min="4357" max="4366" width="12.140625" customWidth="1"/>
    <col min="4367" max="4367" width="13.140625" bestFit="1" customWidth="1"/>
    <col min="4368" max="4368" width="6.7109375" customWidth="1"/>
    <col min="4369" max="4369" width="3.7109375" customWidth="1"/>
    <col min="4609" max="4609" width="1.7109375" customWidth="1"/>
    <col min="4610" max="4610" width="35.7109375" customWidth="1"/>
    <col min="4611" max="4611" width="12.5703125" bestFit="1" customWidth="1"/>
    <col min="4612" max="4612" width="13.7109375" bestFit="1" customWidth="1"/>
    <col min="4613" max="4622" width="12.140625" customWidth="1"/>
    <col min="4623" max="4623" width="13.140625" bestFit="1" customWidth="1"/>
    <col min="4624" max="4624" width="6.7109375" customWidth="1"/>
    <col min="4625" max="4625" width="3.7109375" customWidth="1"/>
    <col min="4865" max="4865" width="1.7109375" customWidth="1"/>
    <col min="4866" max="4866" width="35.7109375" customWidth="1"/>
    <col min="4867" max="4867" width="12.5703125" bestFit="1" customWidth="1"/>
    <col min="4868" max="4868" width="13.7109375" bestFit="1" customWidth="1"/>
    <col min="4869" max="4878" width="12.140625" customWidth="1"/>
    <col min="4879" max="4879" width="13.140625" bestFit="1" customWidth="1"/>
    <col min="4880" max="4880" width="6.7109375" customWidth="1"/>
    <col min="4881" max="4881" width="3.7109375" customWidth="1"/>
    <col min="5121" max="5121" width="1.7109375" customWidth="1"/>
    <col min="5122" max="5122" width="35.7109375" customWidth="1"/>
    <col min="5123" max="5123" width="12.5703125" bestFit="1" customWidth="1"/>
    <col min="5124" max="5124" width="13.7109375" bestFit="1" customWidth="1"/>
    <col min="5125" max="5134" width="12.140625" customWidth="1"/>
    <col min="5135" max="5135" width="13.140625" bestFit="1" customWidth="1"/>
    <col min="5136" max="5136" width="6.7109375" customWidth="1"/>
    <col min="5137" max="5137" width="3.7109375" customWidth="1"/>
    <col min="5377" max="5377" width="1.7109375" customWidth="1"/>
    <col min="5378" max="5378" width="35.7109375" customWidth="1"/>
    <col min="5379" max="5379" width="12.5703125" bestFit="1" customWidth="1"/>
    <col min="5380" max="5380" width="13.7109375" bestFit="1" customWidth="1"/>
    <col min="5381" max="5390" width="12.140625" customWidth="1"/>
    <col min="5391" max="5391" width="13.140625" bestFit="1" customWidth="1"/>
    <col min="5392" max="5392" width="6.7109375" customWidth="1"/>
    <col min="5393" max="5393" width="3.7109375" customWidth="1"/>
    <col min="5633" max="5633" width="1.7109375" customWidth="1"/>
    <col min="5634" max="5634" width="35.7109375" customWidth="1"/>
    <col min="5635" max="5635" width="12.5703125" bestFit="1" customWidth="1"/>
    <col min="5636" max="5636" width="13.7109375" bestFit="1" customWidth="1"/>
    <col min="5637" max="5646" width="12.140625" customWidth="1"/>
    <col min="5647" max="5647" width="13.140625" bestFit="1" customWidth="1"/>
    <col min="5648" max="5648" width="6.7109375" customWidth="1"/>
    <col min="5649" max="5649" width="3.7109375" customWidth="1"/>
    <col min="5889" max="5889" width="1.7109375" customWidth="1"/>
    <col min="5890" max="5890" width="35.7109375" customWidth="1"/>
    <col min="5891" max="5891" width="12.5703125" bestFit="1" customWidth="1"/>
    <col min="5892" max="5892" width="13.7109375" bestFit="1" customWidth="1"/>
    <col min="5893" max="5902" width="12.140625" customWidth="1"/>
    <col min="5903" max="5903" width="13.140625" bestFit="1" customWidth="1"/>
    <col min="5904" max="5904" width="6.7109375" customWidth="1"/>
    <col min="5905" max="5905" width="3.7109375" customWidth="1"/>
    <col min="6145" max="6145" width="1.7109375" customWidth="1"/>
    <col min="6146" max="6146" width="35.7109375" customWidth="1"/>
    <col min="6147" max="6147" width="12.5703125" bestFit="1" customWidth="1"/>
    <col min="6148" max="6148" width="13.7109375" bestFit="1" customWidth="1"/>
    <col min="6149" max="6158" width="12.140625" customWidth="1"/>
    <col min="6159" max="6159" width="13.140625" bestFit="1" customWidth="1"/>
    <col min="6160" max="6160" width="6.7109375" customWidth="1"/>
    <col min="6161" max="6161" width="3.7109375" customWidth="1"/>
    <col min="6401" max="6401" width="1.7109375" customWidth="1"/>
    <col min="6402" max="6402" width="35.7109375" customWidth="1"/>
    <col min="6403" max="6403" width="12.5703125" bestFit="1" customWidth="1"/>
    <col min="6404" max="6404" width="13.7109375" bestFit="1" customWidth="1"/>
    <col min="6405" max="6414" width="12.140625" customWidth="1"/>
    <col min="6415" max="6415" width="13.140625" bestFit="1" customWidth="1"/>
    <col min="6416" max="6416" width="6.7109375" customWidth="1"/>
    <col min="6417" max="6417" width="3.7109375" customWidth="1"/>
    <col min="6657" max="6657" width="1.7109375" customWidth="1"/>
    <col min="6658" max="6658" width="35.7109375" customWidth="1"/>
    <col min="6659" max="6659" width="12.5703125" bestFit="1" customWidth="1"/>
    <col min="6660" max="6660" width="13.7109375" bestFit="1" customWidth="1"/>
    <col min="6661" max="6670" width="12.140625" customWidth="1"/>
    <col min="6671" max="6671" width="13.140625" bestFit="1" customWidth="1"/>
    <col min="6672" max="6672" width="6.7109375" customWidth="1"/>
    <col min="6673" max="6673" width="3.7109375" customWidth="1"/>
    <col min="6913" max="6913" width="1.7109375" customWidth="1"/>
    <col min="6914" max="6914" width="35.7109375" customWidth="1"/>
    <col min="6915" max="6915" width="12.5703125" bestFit="1" customWidth="1"/>
    <col min="6916" max="6916" width="13.7109375" bestFit="1" customWidth="1"/>
    <col min="6917" max="6926" width="12.140625" customWidth="1"/>
    <col min="6927" max="6927" width="13.140625" bestFit="1" customWidth="1"/>
    <col min="6928" max="6928" width="6.7109375" customWidth="1"/>
    <col min="6929" max="6929" width="3.7109375" customWidth="1"/>
    <col min="7169" max="7169" width="1.7109375" customWidth="1"/>
    <col min="7170" max="7170" width="35.7109375" customWidth="1"/>
    <col min="7171" max="7171" width="12.5703125" bestFit="1" customWidth="1"/>
    <col min="7172" max="7172" width="13.7109375" bestFit="1" customWidth="1"/>
    <col min="7173" max="7182" width="12.140625" customWidth="1"/>
    <col min="7183" max="7183" width="13.140625" bestFit="1" customWidth="1"/>
    <col min="7184" max="7184" width="6.7109375" customWidth="1"/>
    <col min="7185" max="7185" width="3.7109375" customWidth="1"/>
    <col min="7425" max="7425" width="1.7109375" customWidth="1"/>
    <col min="7426" max="7426" width="35.7109375" customWidth="1"/>
    <col min="7427" max="7427" width="12.5703125" bestFit="1" customWidth="1"/>
    <col min="7428" max="7428" width="13.7109375" bestFit="1" customWidth="1"/>
    <col min="7429" max="7438" width="12.140625" customWidth="1"/>
    <col min="7439" max="7439" width="13.140625" bestFit="1" customWidth="1"/>
    <col min="7440" max="7440" width="6.7109375" customWidth="1"/>
    <col min="7441" max="7441" width="3.7109375" customWidth="1"/>
    <col min="7681" max="7681" width="1.7109375" customWidth="1"/>
    <col min="7682" max="7682" width="35.7109375" customWidth="1"/>
    <col min="7683" max="7683" width="12.5703125" bestFit="1" customWidth="1"/>
    <col min="7684" max="7684" width="13.7109375" bestFit="1" customWidth="1"/>
    <col min="7685" max="7694" width="12.140625" customWidth="1"/>
    <col min="7695" max="7695" width="13.140625" bestFit="1" customWidth="1"/>
    <col min="7696" max="7696" width="6.7109375" customWidth="1"/>
    <col min="7697" max="7697" width="3.7109375" customWidth="1"/>
    <col min="7937" max="7937" width="1.7109375" customWidth="1"/>
    <col min="7938" max="7938" width="35.7109375" customWidth="1"/>
    <col min="7939" max="7939" width="12.5703125" bestFit="1" customWidth="1"/>
    <col min="7940" max="7940" width="13.7109375" bestFit="1" customWidth="1"/>
    <col min="7941" max="7950" width="12.140625" customWidth="1"/>
    <col min="7951" max="7951" width="13.140625" bestFit="1" customWidth="1"/>
    <col min="7952" max="7952" width="6.7109375" customWidth="1"/>
    <col min="7953" max="7953" width="3.7109375" customWidth="1"/>
    <col min="8193" max="8193" width="1.7109375" customWidth="1"/>
    <col min="8194" max="8194" width="35.7109375" customWidth="1"/>
    <col min="8195" max="8195" width="12.5703125" bestFit="1" customWidth="1"/>
    <col min="8196" max="8196" width="13.7109375" bestFit="1" customWidth="1"/>
    <col min="8197" max="8206" width="12.140625" customWidth="1"/>
    <col min="8207" max="8207" width="13.140625" bestFit="1" customWidth="1"/>
    <col min="8208" max="8208" width="6.7109375" customWidth="1"/>
    <col min="8209" max="8209" width="3.7109375" customWidth="1"/>
    <col min="8449" max="8449" width="1.7109375" customWidth="1"/>
    <col min="8450" max="8450" width="35.7109375" customWidth="1"/>
    <col min="8451" max="8451" width="12.5703125" bestFit="1" customWidth="1"/>
    <col min="8452" max="8452" width="13.7109375" bestFit="1" customWidth="1"/>
    <col min="8453" max="8462" width="12.140625" customWidth="1"/>
    <col min="8463" max="8463" width="13.140625" bestFit="1" customWidth="1"/>
    <col min="8464" max="8464" width="6.7109375" customWidth="1"/>
    <col min="8465" max="8465" width="3.7109375" customWidth="1"/>
    <col min="8705" max="8705" width="1.7109375" customWidth="1"/>
    <col min="8706" max="8706" width="35.7109375" customWidth="1"/>
    <col min="8707" max="8707" width="12.5703125" bestFit="1" customWidth="1"/>
    <col min="8708" max="8708" width="13.7109375" bestFit="1" customWidth="1"/>
    <col min="8709" max="8718" width="12.140625" customWidth="1"/>
    <col min="8719" max="8719" width="13.140625" bestFit="1" customWidth="1"/>
    <col min="8720" max="8720" width="6.7109375" customWidth="1"/>
    <col min="8721" max="8721" width="3.7109375" customWidth="1"/>
    <col min="8961" max="8961" width="1.7109375" customWidth="1"/>
    <col min="8962" max="8962" width="35.7109375" customWidth="1"/>
    <col min="8963" max="8963" width="12.5703125" bestFit="1" customWidth="1"/>
    <col min="8964" max="8964" width="13.7109375" bestFit="1" customWidth="1"/>
    <col min="8965" max="8974" width="12.140625" customWidth="1"/>
    <col min="8975" max="8975" width="13.140625" bestFit="1" customWidth="1"/>
    <col min="8976" max="8976" width="6.7109375" customWidth="1"/>
    <col min="8977" max="8977" width="3.7109375" customWidth="1"/>
    <col min="9217" max="9217" width="1.7109375" customWidth="1"/>
    <col min="9218" max="9218" width="35.7109375" customWidth="1"/>
    <col min="9219" max="9219" width="12.5703125" bestFit="1" customWidth="1"/>
    <col min="9220" max="9220" width="13.7109375" bestFit="1" customWidth="1"/>
    <col min="9221" max="9230" width="12.140625" customWidth="1"/>
    <col min="9231" max="9231" width="13.140625" bestFit="1" customWidth="1"/>
    <col min="9232" max="9232" width="6.7109375" customWidth="1"/>
    <col min="9233" max="9233" width="3.7109375" customWidth="1"/>
    <col min="9473" max="9473" width="1.7109375" customWidth="1"/>
    <col min="9474" max="9474" width="35.7109375" customWidth="1"/>
    <col min="9475" max="9475" width="12.5703125" bestFit="1" customWidth="1"/>
    <col min="9476" max="9476" width="13.7109375" bestFit="1" customWidth="1"/>
    <col min="9477" max="9486" width="12.140625" customWidth="1"/>
    <col min="9487" max="9487" width="13.140625" bestFit="1" customWidth="1"/>
    <col min="9488" max="9488" width="6.7109375" customWidth="1"/>
    <col min="9489" max="9489" width="3.7109375" customWidth="1"/>
    <col min="9729" max="9729" width="1.7109375" customWidth="1"/>
    <col min="9730" max="9730" width="35.7109375" customWidth="1"/>
    <col min="9731" max="9731" width="12.5703125" bestFit="1" customWidth="1"/>
    <col min="9732" max="9732" width="13.7109375" bestFit="1" customWidth="1"/>
    <col min="9733" max="9742" width="12.140625" customWidth="1"/>
    <col min="9743" max="9743" width="13.140625" bestFit="1" customWidth="1"/>
    <col min="9744" max="9744" width="6.7109375" customWidth="1"/>
    <col min="9745" max="9745" width="3.7109375" customWidth="1"/>
    <col min="9985" max="9985" width="1.7109375" customWidth="1"/>
    <col min="9986" max="9986" width="35.7109375" customWidth="1"/>
    <col min="9987" max="9987" width="12.5703125" bestFit="1" customWidth="1"/>
    <col min="9988" max="9988" width="13.7109375" bestFit="1" customWidth="1"/>
    <col min="9989" max="9998" width="12.140625" customWidth="1"/>
    <col min="9999" max="9999" width="13.140625" bestFit="1" customWidth="1"/>
    <col min="10000" max="10000" width="6.7109375" customWidth="1"/>
    <col min="10001" max="10001" width="3.7109375" customWidth="1"/>
    <col min="10241" max="10241" width="1.7109375" customWidth="1"/>
    <col min="10242" max="10242" width="35.7109375" customWidth="1"/>
    <col min="10243" max="10243" width="12.5703125" bestFit="1" customWidth="1"/>
    <col min="10244" max="10244" width="13.7109375" bestFit="1" customWidth="1"/>
    <col min="10245" max="10254" width="12.140625" customWidth="1"/>
    <col min="10255" max="10255" width="13.140625" bestFit="1" customWidth="1"/>
    <col min="10256" max="10256" width="6.7109375" customWidth="1"/>
    <col min="10257" max="10257" width="3.7109375" customWidth="1"/>
    <col min="10497" max="10497" width="1.7109375" customWidth="1"/>
    <col min="10498" max="10498" width="35.7109375" customWidth="1"/>
    <col min="10499" max="10499" width="12.5703125" bestFit="1" customWidth="1"/>
    <col min="10500" max="10500" width="13.7109375" bestFit="1" customWidth="1"/>
    <col min="10501" max="10510" width="12.140625" customWidth="1"/>
    <col min="10511" max="10511" width="13.140625" bestFit="1" customWidth="1"/>
    <col min="10512" max="10512" width="6.7109375" customWidth="1"/>
    <col min="10513" max="10513" width="3.7109375" customWidth="1"/>
    <col min="10753" max="10753" width="1.7109375" customWidth="1"/>
    <col min="10754" max="10754" width="35.7109375" customWidth="1"/>
    <col min="10755" max="10755" width="12.5703125" bestFit="1" customWidth="1"/>
    <col min="10756" max="10756" width="13.7109375" bestFit="1" customWidth="1"/>
    <col min="10757" max="10766" width="12.140625" customWidth="1"/>
    <col min="10767" max="10767" width="13.140625" bestFit="1" customWidth="1"/>
    <col min="10768" max="10768" width="6.7109375" customWidth="1"/>
    <col min="10769" max="10769" width="3.7109375" customWidth="1"/>
    <col min="11009" max="11009" width="1.7109375" customWidth="1"/>
    <col min="11010" max="11010" width="35.7109375" customWidth="1"/>
    <col min="11011" max="11011" width="12.5703125" bestFit="1" customWidth="1"/>
    <col min="11012" max="11012" width="13.7109375" bestFit="1" customWidth="1"/>
    <col min="11013" max="11022" width="12.140625" customWidth="1"/>
    <col min="11023" max="11023" width="13.140625" bestFit="1" customWidth="1"/>
    <col min="11024" max="11024" width="6.7109375" customWidth="1"/>
    <col min="11025" max="11025" width="3.7109375" customWidth="1"/>
    <col min="11265" max="11265" width="1.7109375" customWidth="1"/>
    <col min="11266" max="11266" width="35.7109375" customWidth="1"/>
    <col min="11267" max="11267" width="12.5703125" bestFit="1" customWidth="1"/>
    <col min="11268" max="11268" width="13.7109375" bestFit="1" customWidth="1"/>
    <col min="11269" max="11278" width="12.140625" customWidth="1"/>
    <col min="11279" max="11279" width="13.140625" bestFit="1" customWidth="1"/>
    <col min="11280" max="11280" width="6.7109375" customWidth="1"/>
    <col min="11281" max="11281" width="3.7109375" customWidth="1"/>
    <col min="11521" max="11521" width="1.7109375" customWidth="1"/>
    <col min="11522" max="11522" width="35.7109375" customWidth="1"/>
    <col min="11523" max="11523" width="12.5703125" bestFit="1" customWidth="1"/>
    <col min="11524" max="11524" width="13.7109375" bestFit="1" customWidth="1"/>
    <col min="11525" max="11534" width="12.140625" customWidth="1"/>
    <col min="11535" max="11535" width="13.140625" bestFit="1" customWidth="1"/>
    <col min="11536" max="11536" width="6.7109375" customWidth="1"/>
    <col min="11537" max="11537" width="3.7109375" customWidth="1"/>
    <col min="11777" max="11777" width="1.7109375" customWidth="1"/>
    <col min="11778" max="11778" width="35.7109375" customWidth="1"/>
    <col min="11779" max="11779" width="12.5703125" bestFit="1" customWidth="1"/>
    <col min="11780" max="11780" width="13.7109375" bestFit="1" customWidth="1"/>
    <col min="11781" max="11790" width="12.140625" customWidth="1"/>
    <col min="11791" max="11791" width="13.140625" bestFit="1" customWidth="1"/>
    <col min="11792" max="11792" width="6.7109375" customWidth="1"/>
    <col min="11793" max="11793" width="3.7109375" customWidth="1"/>
    <col min="12033" max="12033" width="1.7109375" customWidth="1"/>
    <col min="12034" max="12034" width="35.7109375" customWidth="1"/>
    <col min="12035" max="12035" width="12.5703125" bestFit="1" customWidth="1"/>
    <col min="12036" max="12036" width="13.7109375" bestFit="1" customWidth="1"/>
    <col min="12037" max="12046" width="12.140625" customWidth="1"/>
    <col min="12047" max="12047" width="13.140625" bestFit="1" customWidth="1"/>
    <col min="12048" max="12048" width="6.7109375" customWidth="1"/>
    <col min="12049" max="12049" width="3.7109375" customWidth="1"/>
    <col min="12289" max="12289" width="1.7109375" customWidth="1"/>
    <col min="12290" max="12290" width="35.7109375" customWidth="1"/>
    <col min="12291" max="12291" width="12.5703125" bestFit="1" customWidth="1"/>
    <col min="12292" max="12292" width="13.7109375" bestFit="1" customWidth="1"/>
    <col min="12293" max="12302" width="12.140625" customWidth="1"/>
    <col min="12303" max="12303" width="13.140625" bestFit="1" customWidth="1"/>
    <col min="12304" max="12304" width="6.7109375" customWidth="1"/>
    <col min="12305" max="12305" width="3.7109375" customWidth="1"/>
    <col min="12545" max="12545" width="1.7109375" customWidth="1"/>
    <col min="12546" max="12546" width="35.7109375" customWidth="1"/>
    <col min="12547" max="12547" width="12.5703125" bestFit="1" customWidth="1"/>
    <col min="12548" max="12548" width="13.7109375" bestFit="1" customWidth="1"/>
    <col min="12549" max="12558" width="12.140625" customWidth="1"/>
    <col min="12559" max="12559" width="13.140625" bestFit="1" customWidth="1"/>
    <col min="12560" max="12560" width="6.7109375" customWidth="1"/>
    <col min="12561" max="12561" width="3.7109375" customWidth="1"/>
    <col min="12801" max="12801" width="1.7109375" customWidth="1"/>
    <col min="12802" max="12802" width="35.7109375" customWidth="1"/>
    <col min="12803" max="12803" width="12.5703125" bestFit="1" customWidth="1"/>
    <col min="12804" max="12804" width="13.7109375" bestFit="1" customWidth="1"/>
    <col min="12805" max="12814" width="12.140625" customWidth="1"/>
    <col min="12815" max="12815" width="13.140625" bestFit="1" customWidth="1"/>
    <col min="12816" max="12816" width="6.7109375" customWidth="1"/>
    <col min="12817" max="12817" width="3.7109375" customWidth="1"/>
    <col min="13057" max="13057" width="1.7109375" customWidth="1"/>
    <col min="13058" max="13058" width="35.7109375" customWidth="1"/>
    <col min="13059" max="13059" width="12.5703125" bestFit="1" customWidth="1"/>
    <col min="13060" max="13060" width="13.7109375" bestFit="1" customWidth="1"/>
    <col min="13061" max="13070" width="12.140625" customWidth="1"/>
    <col min="13071" max="13071" width="13.140625" bestFit="1" customWidth="1"/>
    <col min="13072" max="13072" width="6.7109375" customWidth="1"/>
    <col min="13073" max="13073" width="3.7109375" customWidth="1"/>
    <col min="13313" max="13313" width="1.7109375" customWidth="1"/>
    <col min="13314" max="13314" width="35.7109375" customWidth="1"/>
    <col min="13315" max="13315" width="12.5703125" bestFit="1" customWidth="1"/>
    <col min="13316" max="13316" width="13.7109375" bestFit="1" customWidth="1"/>
    <col min="13317" max="13326" width="12.140625" customWidth="1"/>
    <col min="13327" max="13327" width="13.140625" bestFit="1" customWidth="1"/>
    <col min="13328" max="13328" width="6.7109375" customWidth="1"/>
    <col min="13329" max="13329" width="3.7109375" customWidth="1"/>
    <col min="13569" max="13569" width="1.7109375" customWidth="1"/>
    <col min="13570" max="13570" width="35.7109375" customWidth="1"/>
    <col min="13571" max="13571" width="12.5703125" bestFit="1" customWidth="1"/>
    <col min="13572" max="13572" width="13.7109375" bestFit="1" customWidth="1"/>
    <col min="13573" max="13582" width="12.140625" customWidth="1"/>
    <col min="13583" max="13583" width="13.140625" bestFit="1" customWidth="1"/>
    <col min="13584" max="13584" width="6.7109375" customWidth="1"/>
    <col min="13585" max="13585" width="3.7109375" customWidth="1"/>
    <col min="13825" max="13825" width="1.7109375" customWidth="1"/>
    <col min="13826" max="13826" width="35.7109375" customWidth="1"/>
    <col min="13827" max="13827" width="12.5703125" bestFit="1" customWidth="1"/>
    <col min="13828" max="13828" width="13.7109375" bestFit="1" customWidth="1"/>
    <col min="13829" max="13838" width="12.140625" customWidth="1"/>
    <col min="13839" max="13839" width="13.140625" bestFit="1" customWidth="1"/>
    <col min="13840" max="13840" width="6.7109375" customWidth="1"/>
    <col min="13841" max="13841" width="3.7109375" customWidth="1"/>
    <col min="14081" max="14081" width="1.7109375" customWidth="1"/>
    <col min="14082" max="14082" width="35.7109375" customWidth="1"/>
    <col min="14083" max="14083" width="12.5703125" bestFit="1" customWidth="1"/>
    <col min="14084" max="14084" width="13.7109375" bestFit="1" customWidth="1"/>
    <col min="14085" max="14094" width="12.140625" customWidth="1"/>
    <col min="14095" max="14095" width="13.140625" bestFit="1" customWidth="1"/>
    <col min="14096" max="14096" width="6.7109375" customWidth="1"/>
    <col min="14097" max="14097" width="3.7109375" customWidth="1"/>
    <col min="14337" max="14337" width="1.7109375" customWidth="1"/>
    <col min="14338" max="14338" width="35.7109375" customWidth="1"/>
    <col min="14339" max="14339" width="12.5703125" bestFit="1" customWidth="1"/>
    <col min="14340" max="14340" width="13.7109375" bestFit="1" customWidth="1"/>
    <col min="14341" max="14350" width="12.140625" customWidth="1"/>
    <col min="14351" max="14351" width="13.140625" bestFit="1" customWidth="1"/>
    <col min="14352" max="14352" width="6.7109375" customWidth="1"/>
    <col min="14353" max="14353" width="3.7109375" customWidth="1"/>
    <col min="14593" max="14593" width="1.7109375" customWidth="1"/>
    <col min="14594" max="14594" width="35.7109375" customWidth="1"/>
    <col min="14595" max="14595" width="12.5703125" bestFit="1" customWidth="1"/>
    <col min="14596" max="14596" width="13.7109375" bestFit="1" customWidth="1"/>
    <col min="14597" max="14606" width="12.140625" customWidth="1"/>
    <col min="14607" max="14607" width="13.140625" bestFit="1" customWidth="1"/>
    <col min="14608" max="14608" width="6.7109375" customWidth="1"/>
    <col min="14609" max="14609" width="3.7109375" customWidth="1"/>
    <col min="14849" max="14849" width="1.7109375" customWidth="1"/>
    <col min="14850" max="14850" width="35.7109375" customWidth="1"/>
    <col min="14851" max="14851" width="12.5703125" bestFit="1" customWidth="1"/>
    <col min="14852" max="14852" width="13.7109375" bestFit="1" customWidth="1"/>
    <col min="14853" max="14862" width="12.140625" customWidth="1"/>
    <col min="14863" max="14863" width="13.140625" bestFit="1" customWidth="1"/>
    <col min="14864" max="14864" width="6.7109375" customWidth="1"/>
    <col min="14865" max="14865" width="3.7109375" customWidth="1"/>
    <col min="15105" max="15105" width="1.7109375" customWidth="1"/>
    <col min="15106" max="15106" width="35.7109375" customWidth="1"/>
    <col min="15107" max="15107" width="12.5703125" bestFit="1" customWidth="1"/>
    <col min="15108" max="15108" width="13.7109375" bestFit="1" customWidth="1"/>
    <col min="15109" max="15118" width="12.140625" customWidth="1"/>
    <col min="15119" max="15119" width="13.140625" bestFit="1" customWidth="1"/>
    <col min="15120" max="15120" width="6.7109375" customWidth="1"/>
    <col min="15121" max="15121" width="3.7109375" customWidth="1"/>
    <col min="15361" max="15361" width="1.7109375" customWidth="1"/>
    <col min="15362" max="15362" width="35.7109375" customWidth="1"/>
    <col min="15363" max="15363" width="12.5703125" bestFit="1" customWidth="1"/>
    <col min="15364" max="15364" width="13.7109375" bestFit="1" customWidth="1"/>
    <col min="15365" max="15374" width="12.140625" customWidth="1"/>
    <col min="15375" max="15375" width="13.140625" bestFit="1" customWidth="1"/>
    <col min="15376" max="15376" width="6.7109375" customWidth="1"/>
    <col min="15377" max="15377" width="3.7109375" customWidth="1"/>
    <col min="15617" max="15617" width="1.7109375" customWidth="1"/>
    <col min="15618" max="15618" width="35.7109375" customWidth="1"/>
    <col min="15619" max="15619" width="12.5703125" bestFit="1" customWidth="1"/>
    <col min="15620" max="15620" width="13.7109375" bestFit="1" customWidth="1"/>
    <col min="15621" max="15630" width="12.140625" customWidth="1"/>
    <col min="15631" max="15631" width="13.140625" bestFit="1" customWidth="1"/>
    <col min="15632" max="15632" width="6.7109375" customWidth="1"/>
    <col min="15633" max="15633" width="3.7109375" customWidth="1"/>
    <col min="15873" max="15873" width="1.7109375" customWidth="1"/>
    <col min="15874" max="15874" width="35.7109375" customWidth="1"/>
    <col min="15875" max="15875" width="12.5703125" bestFit="1" customWidth="1"/>
    <col min="15876" max="15876" width="13.7109375" bestFit="1" customWidth="1"/>
    <col min="15877" max="15886" width="12.140625" customWidth="1"/>
    <col min="15887" max="15887" width="13.140625" bestFit="1" customWidth="1"/>
    <col min="15888" max="15888" width="6.7109375" customWidth="1"/>
    <col min="15889" max="15889" width="3.7109375" customWidth="1"/>
    <col min="16129" max="16129" width="1.7109375" customWidth="1"/>
    <col min="16130" max="16130" width="35.7109375" customWidth="1"/>
    <col min="16131" max="16131" width="12.5703125" bestFit="1" customWidth="1"/>
    <col min="16132" max="16132" width="13.7109375" bestFit="1" customWidth="1"/>
    <col min="16133" max="16142" width="12.140625" customWidth="1"/>
    <col min="16143" max="16143" width="13.140625" bestFit="1" customWidth="1"/>
    <col min="16144" max="16144" width="6.7109375" customWidth="1"/>
    <col min="16145" max="16145" width="3.7109375" customWidth="1"/>
  </cols>
  <sheetData>
    <row r="1" spans="1:31" s="93" customFormat="1" ht="32.25" customHeight="1" x14ac:dyDescent="0.2">
      <c r="A1" s="92"/>
      <c r="B1" s="104" t="s">
        <v>137</v>
      </c>
      <c r="C1" s="81"/>
      <c r="D1" s="1">
        <v>2021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1" ht="16.5" customHeight="1" x14ac:dyDescent="0.2"/>
    <row r="3" spans="1:31" s="5" customFormat="1" ht="13.5" thickBot="1" x14ac:dyDescent="0.25">
      <c r="A3" s="73"/>
      <c r="B3" s="83"/>
      <c r="C3" s="105" t="s">
        <v>22</v>
      </c>
      <c r="D3" s="105" t="s">
        <v>23</v>
      </c>
      <c r="E3" s="105" t="s">
        <v>24</v>
      </c>
      <c r="F3" s="105" t="s">
        <v>25</v>
      </c>
      <c r="G3" s="105" t="s">
        <v>26</v>
      </c>
      <c r="H3" s="105" t="s">
        <v>27</v>
      </c>
      <c r="I3" s="105" t="s">
        <v>28</v>
      </c>
      <c r="J3" s="105" t="s">
        <v>29</v>
      </c>
      <c r="K3" s="105" t="s">
        <v>30</v>
      </c>
      <c r="L3" s="105" t="s">
        <v>31</v>
      </c>
      <c r="M3" s="105" t="s">
        <v>32</v>
      </c>
      <c r="N3" s="105" t="s">
        <v>33</v>
      </c>
      <c r="O3" s="105" t="s">
        <v>34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6" customFormat="1" x14ac:dyDescent="0.2">
      <c r="A4" s="69" t="s">
        <v>3</v>
      </c>
      <c r="B4" s="84"/>
      <c r="C4" s="13">
        <f t="shared" ref="C4:N4" si="0">SUM(C5:C13)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13">
        <f t="shared" si="0"/>
        <v>0</v>
      </c>
      <c r="N4" s="13">
        <f t="shared" si="0"/>
        <v>0</v>
      </c>
      <c r="O4" s="14">
        <f t="shared" ref="O4:O10" si="1">SUM(C4:N4)</f>
        <v>0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outlineLevel="1" x14ac:dyDescent="0.2">
      <c r="A5" s="10"/>
      <c r="B5" s="85" t="s">
        <v>132</v>
      </c>
      <c r="C5" s="70">
        <v>0</v>
      </c>
      <c r="D5" s="70">
        <v>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18">
        <f t="shared" si="1"/>
        <v>0</v>
      </c>
    </row>
    <row r="6" spans="1:31" outlineLevel="1" x14ac:dyDescent="0.2">
      <c r="A6" s="10"/>
      <c r="B6" s="85" t="s">
        <v>133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18">
        <f t="shared" si="1"/>
        <v>0</v>
      </c>
    </row>
    <row r="7" spans="1:31" outlineLevel="1" x14ac:dyDescent="0.2">
      <c r="A7" s="10"/>
      <c r="B7" s="85" t="s">
        <v>135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18">
        <f t="shared" si="1"/>
        <v>0</v>
      </c>
    </row>
    <row r="8" spans="1:31" outlineLevel="1" x14ac:dyDescent="0.2">
      <c r="A8" s="10"/>
      <c r="B8" s="85" t="s">
        <v>134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18">
        <f t="shared" si="1"/>
        <v>0</v>
      </c>
    </row>
    <row r="9" spans="1:31" outlineLevel="1" x14ac:dyDescent="0.2">
      <c r="A9" s="10"/>
      <c r="B9" s="85" t="s">
        <v>35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18">
        <f t="shared" si="1"/>
        <v>0</v>
      </c>
    </row>
    <row r="10" spans="1:31" outlineLevel="1" x14ac:dyDescent="0.2">
      <c r="A10" s="10"/>
      <c r="B10" s="85" t="s">
        <v>131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18">
        <f t="shared" si="1"/>
        <v>0</v>
      </c>
    </row>
    <row r="11" spans="1:31" outlineLevel="1" x14ac:dyDescent="0.2">
      <c r="A11" s="10"/>
      <c r="B11" s="85" t="s">
        <v>18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18">
        <f>SUM(C11:N11)</f>
        <v>0</v>
      </c>
    </row>
    <row r="12" spans="1:31" outlineLevel="1" x14ac:dyDescent="0.2">
      <c r="A12" s="10"/>
      <c r="B12" s="85" t="s">
        <v>136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18">
        <f>SUM(C12:N12)</f>
        <v>0</v>
      </c>
    </row>
    <row r="13" spans="1:31" ht="13.5" outlineLevel="1" thickBot="1" x14ac:dyDescent="0.25">
      <c r="A13" s="11"/>
      <c r="B13" s="86" t="s">
        <v>36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18">
        <f>SUM(C13:N13)</f>
        <v>0</v>
      </c>
    </row>
    <row r="14" spans="1:31" ht="13.5" thickBot="1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31" s="6" customFormat="1" x14ac:dyDescent="0.2">
      <c r="A15" s="12" t="s">
        <v>37</v>
      </c>
      <c r="B15" s="84"/>
      <c r="C15" s="13">
        <f t="shared" ref="C15:N15" si="2">SUM(C16:C27)</f>
        <v>0</v>
      </c>
      <c r="D15" s="13">
        <f t="shared" si="2"/>
        <v>0</v>
      </c>
      <c r="E15" s="13">
        <f t="shared" si="2"/>
        <v>0</v>
      </c>
      <c r="F15" s="13">
        <f t="shared" si="2"/>
        <v>0</v>
      </c>
      <c r="G15" s="13">
        <f t="shared" si="2"/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3">
        <f t="shared" si="2"/>
        <v>0</v>
      </c>
      <c r="O15" s="14">
        <f>SUM(O16:O28)</f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outlineLevel="1" x14ac:dyDescent="0.2">
      <c r="A16" s="10"/>
      <c r="B16" s="85" t="s">
        <v>55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18">
        <f t="shared" ref="O16:O27" si="3">SUM(C16:N16)</f>
        <v>0</v>
      </c>
    </row>
    <row r="17" spans="1:31" outlineLevel="1" x14ac:dyDescent="0.2">
      <c r="A17" s="10"/>
      <c r="B17" s="85" t="s">
        <v>38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18">
        <f t="shared" si="3"/>
        <v>0</v>
      </c>
    </row>
    <row r="18" spans="1:31" outlineLevel="1" x14ac:dyDescent="0.2">
      <c r="A18" s="10"/>
      <c r="B18" s="85" t="s">
        <v>39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18">
        <f t="shared" si="3"/>
        <v>0</v>
      </c>
    </row>
    <row r="19" spans="1:31" outlineLevel="1" x14ac:dyDescent="0.2">
      <c r="A19" s="10"/>
      <c r="B19" s="85" t="s">
        <v>12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18">
        <f t="shared" si="3"/>
        <v>0</v>
      </c>
    </row>
    <row r="20" spans="1:31" outlineLevel="1" x14ac:dyDescent="0.2">
      <c r="A20" s="10"/>
      <c r="B20" s="85" t="s">
        <v>21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18">
        <f t="shared" si="3"/>
        <v>0</v>
      </c>
    </row>
    <row r="21" spans="1:31" outlineLevel="1" x14ac:dyDescent="0.2">
      <c r="A21" s="10"/>
      <c r="B21" s="85" t="s">
        <v>122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18">
        <f t="shared" si="3"/>
        <v>0</v>
      </c>
    </row>
    <row r="22" spans="1:31" outlineLevel="1" x14ac:dyDescent="0.2">
      <c r="A22" s="10"/>
      <c r="B22" s="85" t="s">
        <v>40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18">
        <f t="shared" si="3"/>
        <v>0</v>
      </c>
    </row>
    <row r="23" spans="1:31" outlineLevel="1" x14ac:dyDescent="0.2">
      <c r="A23" s="10"/>
      <c r="B23" s="85" t="s">
        <v>41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18">
        <f t="shared" si="3"/>
        <v>0</v>
      </c>
    </row>
    <row r="24" spans="1:31" outlineLevel="1" x14ac:dyDescent="0.2">
      <c r="A24" s="10"/>
      <c r="B24" s="85" t="s">
        <v>42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18">
        <f t="shared" si="3"/>
        <v>0</v>
      </c>
    </row>
    <row r="25" spans="1:31" outlineLevel="1" x14ac:dyDescent="0.2">
      <c r="A25" s="10"/>
      <c r="B25" s="85" t="s">
        <v>43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18">
        <f t="shared" si="3"/>
        <v>0</v>
      </c>
    </row>
    <row r="26" spans="1:31" outlineLevel="1" x14ac:dyDescent="0.2">
      <c r="A26" s="10"/>
      <c r="B26" s="85" t="s">
        <v>44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18">
        <f t="shared" si="3"/>
        <v>0</v>
      </c>
    </row>
    <row r="27" spans="1:31" ht="13.5" outlineLevel="1" thickBot="1" x14ac:dyDescent="0.25">
      <c r="A27" s="11"/>
      <c r="B27" s="86" t="s">
        <v>36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18">
        <f t="shared" si="3"/>
        <v>0</v>
      </c>
    </row>
    <row r="28" spans="1:31" ht="13.5" thickBo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31" s="6" customFormat="1" x14ac:dyDescent="0.2">
      <c r="A29" s="12" t="s">
        <v>45</v>
      </c>
      <c r="B29" s="84"/>
      <c r="C29" s="13">
        <f t="shared" ref="C29:N29" si="4">SUM(C30:C34)</f>
        <v>0</v>
      </c>
      <c r="D29" s="13">
        <f t="shared" si="4"/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si="4"/>
        <v>0</v>
      </c>
      <c r="J29" s="13">
        <f t="shared" si="4"/>
        <v>0</v>
      </c>
      <c r="K29" s="13">
        <f t="shared" si="4"/>
        <v>0</v>
      </c>
      <c r="L29" s="13">
        <f t="shared" si="4"/>
        <v>0</v>
      </c>
      <c r="M29" s="13">
        <f t="shared" si="4"/>
        <v>0</v>
      </c>
      <c r="N29" s="13">
        <f t="shared" si="4"/>
        <v>0</v>
      </c>
      <c r="O29" s="14">
        <f>SUM(O30:O35)</f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outlineLevel="1" x14ac:dyDescent="0.2">
      <c r="A30" s="10"/>
      <c r="B30" s="85" t="s">
        <v>46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18">
        <f>SUM(C30:N30)</f>
        <v>0</v>
      </c>
    </row>
    <row r="31" spans="1:31" outlineLevel="1" x14ac:dyDescent="0.2">
      <c r="A31" s="10"/>
      <c r="B31" s="85" t="s">
        <v>14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18">
        <f>SUM(C31:N31)</f>
        <v>0</v>
      </c>
    </row>
    <row r="32" spans="1:31" outlineLevel="1" x14ac:dyDescent="0.2">
      <c r="A32" s="10"/>
      <c r="B32" s="85" t="s">
        <v>47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18">
        <f>SUM(C32:N32)</f>
        <v>0</v>
      </c>
    </row>
    <row r="33" spans="1:31" outlineLevel="1" x14ac:dyDescent="0.2">
      <c r="A33" s="10"/>
      <c r="B33" s="85" t="s">
        <v>48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18">
        <f>SUM(C33:N33)</f>
        <v>0</v>
      </c>
    </row>
    <row r="34" spans="1:31" ht="13.5" outlineLevel="1" thickBot="1" x14ac:dyDescent="0.25">
      <c r="A34" s="11"/>
      <c r="B34" s="86" t="s">
        <v>36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19">
        <f>SUM(C34:N34)</f>
        <v>0</v>
      </c>
    </row>
    <row r="35" spans="1:31" ht="13.5" thickBo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31" s="6" customFormat="1" x14ac:dyDescent="0.2">
      <c r="A36" s="12" t="s">
        <v>49</v>
      </c>
      <c r="B36" s="84"/>
      <c r="C36" s="13">
        <f t="shared" ref="C36:N36" si="5">SUM(C37:C41)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5"/>
        <v>0</v>
      </c>
      <c r="H36" s="13">
        <f t="shared" si="5"/>
        <v>0</v>
      </c>
      <c r="I36" s="13">
        <f t="shared" si="5"/>
        <v>0</v>
      </c>
      <c r="J36" s="13">
        <f t="shared" si="5"/>
        <v>0</v>
      </c>
      <c r="K36" s="13">
        <f t="shared" si="5"/>
        <v>0</v>
      </c>
      <c r="L36" s="13">
        <f t="shared" si="5"/>
        <v>0</v>
      </c>
      <c r="M36" s="13">
        <f t="shared" si="5"/>
        <v>0</v>
      </c>
      <c r="N36" s="13">
        <f t="shared" si="5"/>
        <v>0</v>
      </c>
      <c r="O36" s="14">
        <f t="shared" ref="O36:O41" si="6">SUM(C36:N36)</f>
        <v>0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outlineLevel="1" x14ac:dyDescent="0.2">
      <c r="A37" s="10"/>
      <c r="B37" s="85" t="s">
        <v>50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18">
        <f t="shared" si="6"/>
        <v>0</v>
      </c>
    </row>
    <row r="38" spans="1:31" outlineLevel="1" x14ac:dyDescent="0.2">
      <c r="A38" s="10"/>
      <c r="B38" s="85" t="s">
        <v>51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18">
        <f t="shared" si="6"/>
        <v>0</v>
      </c>
    </row>
    <row r="39" spans="1:31" outlineLevel="1" x14ac:dyDescent="0.2">
      <c r="A39" s="10"/>
      <c r="B39" s="85" t="s">
        <v>52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18">
        <f t="shared" si="6"/>
        <v>0</v>
      </c>
    </row>
    <row r="40" spans="1:31" outlineLevel="1" x14ac:dyDescent="0.2">
      <c r="A40" s="10"/>
      <c r="B40" s="85" t="s">
        <v>53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18">
        <f t="shared" si="6"/>
        <v>0</v>
      </c>
    </row>
    <row r="41" spans="1:31" ht="13.5" outlineLevel="1" thickBot="1" x14ac:dyDescent="0.25">
      <c r="A41" s="11"/>
      <c r="B41" s="86" t="s">
        <v>36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19">
        <f t="shared" si="6"/>
        <v>0</v>
      </c>
    </row>
    <row r="42" spans="1:31" ht="13.5" thickBot="1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31" s="6" customFormat="1" x14ac:dyDescent="0.2">
      <c r="A43" s="12" t="s">
        <v>54</v>
      </c>
      <c r="B43" s="84"/>
      <c r="C43" s="13">
        <f t="shared" ref="C43:N43" si="7">SUM(C44:C53)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7"/>
        <v>0</v>
      </c>
      <c r="H43" s="13">
        <f t="shared" si="7"/>
        <v>0</v>
      </c>
      <c r="I43" s="13">
        <f t="shared" si="7"/>
        <v>0</v>
      </c>
      <c r="J43" s="13">
        <f t="shared" si="7"/>
        <v>0</v>
      </c>
      <c r="K43" s="13">
        <f t="shared" si="7"/>
        <v>0</v>
      </c>
      <c r="L43" s="13">
        <f t="shared" si="7"/>
        <v>0</v>
      </c>
      <c r="M43" s="13">
        <f t="shared" si="7"/>
        <v>0</v>
      </c>
      <c r="N43" s="13">
        <f t="shared" si="7"/>
        <v>0</v>
      </c>
      <c r="O43" s="14">
        <f t="shared" ref="O43:O53" si="8">SUM(C43:N43)</f>
        <v>0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outlineLevel="1" x14ac:dyDescent="0.2">
      <c r="A44" s="10"/>
      <c r="B44" s="85" t="s">
        <v>55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18">
        <f t="shared" si="8"/>
        <v>0</v>
      </c>
    </row>
    <row r="45" spans="1:31" outlineLevel="1" x14ac:dyDescent="0.2">
      <c r="A45" s="10"/>
      <c r="B45" s="85" t="s">
        <v>56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18">
        <f t="shared" si="8"/>
        <v>0</v>
      </c>
    </row>
    <row r="46" spans="1:31" outlineLevel="1" x14ac:dyDescent="0.2">
      <c r="A46" s="10"/>
      <c r="B46" s="85" t="s">
        <v>123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18">
        <f t="shared" si="8"/>
        <v>0</v>
      </c>
    </row>
    <row r="47" spans="1:31" outlineLevel="1" x14ac:dyDescent="0.2">
      <c r="A47" s="10"/>
      <c r="B47" s="85" t="s">
        <v>124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18">
        <f t="shared" si="8"/>
        <v>0</v>
      </c>
    </row>
    <row r="48" spans="1:31" outlineLevel="1" x14ac:dyDescent="0.2">
      <c r="A48" s="10"/>
      <c r="B48" s="85" t="s">
        <v>120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18">
        <f t="shared" si="8"/>
        <v>0</v>
      </c>
    </row>
    <row r="49" spans="1:35" outlineLevel="1" x14ac:dyDescent="0.2">
      <c r="A49" s="10"/>
      <c r="B49" s="85" t="s">
        <v>127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18">
        <f t="shared" si="8"/>
        <v>0</v>
      </c>
    </row>
    <row r="50" spans="1:35" outlineLevel="1" x14ac:dyDescent="0.2">
      <c r="A50" s="10"/>
      <c r="B50" s="85" t="s">
        <v>129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18">
        <f t="shared" si="8"/>
        <v>0</v>
      </c>
    </row>
    <row r="51" spans="1:35" outlineLevel="1" x14ac:dyDescent="0.2">
      <c r="A51" s="10"/>
      <c r="B51" s="85" t="s">
        <v>58</v>
      </c>
      <c r="C51" s="70">
        <v>0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18">
        <f t="shared" si="8"/>
        <v>0</v>
      </c>
    </row>
    <row r="52" spans="1:35" outlineLevel="1" x14ac:dyDescent="0.2">
      <c r="A52" s="10"/>
      <c r="B52" s="85" t="s">
        <v>60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18">
        <f t="shared" si="8"/>
        <v>0</v>
      </c>
    </row>
    <row r="53" spans="1:35" ht="13.5" outlineLevel="1" thickBot="1" x14ac:dyDescent="0.25">
      <c r="A53" s="11"/>
      <c r="B53" s="86" t="s">
        <v>36</v>
      </c>
      <c r="C53" s="71">
        <v>0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18">
        <f t="shared" si="8"/>
        <v>0</v>
      </c>
    </row>
    <row r="54" spans="1:35" ht="13.5" thickBot="1" x14ac:dyDescent="0.2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35" s="6" customFormat="1" x14ac:dyDescent="0.2">
      <c r="A55" s="12" t="s">
        <v>62</v>
      </c>
      <c r="B55" s="84"/>
      <c r="C55" s="13">
        <f t="shared" ref="C55:N55" si="9">SUM(C56:C63)</f>
        <v>0</v>
      </c>
      <c r="D55" s="13">
        <f t="shared" si="9"/>
        <v>0</v>
      </c>
      <c r="E55" s="13">
        <f t="shared" si="9"/>
        <v>0</v>
      </c>
      <c r="F55" s="13">
        <f t="shared" si="9"/>
        <v>0</v>
      </c>
      <c r="G55" s="13">
        <f t="shared" si="9"/>
        <v>0</v>
      </c>
      <c r="H55" s="13">
        <f t="shared" si="9"/>
        <v>0</v>
      </c>
      <c r="I55" s="13">
        <f t="shared" si="9"/>
        <v>0</v>
      </c>
      <c r="J55" s="13">
        <f t="shared" si="9"/>
        <v>0</v>
      </c>
      <c r="K55" s="13">
        <f t="shared" si="9"/>
        <v>0</v>
      </c>
      <c r="L55" s="13">
        <f t="shared" si="9"/>
        <v>0</v>
      </c>
      <c r="M55" s="13">
        <f t="shared" si="9"/>
        <v>0</v>
      </c>
      <c r="N55" s="13">
        <f t="shared" si="9"/>
        <v>0</v>
      </c>
      <c r="O55" s="14">
        <f t="shared" ref="O55:O63" si="10">SUM(C55:N55)</f>
        <v>0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outlineLevel="1" x14ac:dyDescent="0.2">
      <c r="A56" s="10"/>
      <c r="B56" s="85" t="s">
        <v>63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18">
        <f t="shared" si="10"/>
        <v>0</v>
      </c>
    </row>
    <row r="57" spans="1:35" outlineLevel="1" x14ac:dyDescent="0.2">
      <c r="A57" s="10"/>
      <c r="B57" s="85" t="s">
        <v>64</v>
      </c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18">
        <f t="shared" si="10"/>
        <v>0</v>
      </c>
    </row>
    <row r="58" spans="1:35" outlineLevel="1" x14ac:dyDescent="0.2">
      <c r="A58" s="10"/>
      <c r="B58" s="85" t="s">
        <v>142</v>
      </c>
      <c r="C58" s="70">
        <v>0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18">
        <f t="shared" si="10"/>
        <v>0</v>
      </c>
    </row>
    <row r="59" spans="1:35" outlineLevel="1" x14ac:dyDescent="0.2">
      <c r="A59" s="10"/>
      <c r="B59" s="85" t="s">
        <v>143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18">
        <f t="shared" si="10"/>
        <v>0</v>
      </c>
    </row>
    <row r="60" spans="1:35" outlineLevel="1" x14ac:dyDescent="0.2">
      <c r="A60" s="10"/>
      <c r="B60" s="85" t="s">
        <v>65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18">
        <f t="shared" si="10"/>
        <v>0</v>
      </c>
    </row>
    <row r="61" spans="1:35" outlineLevel="1" x14ac:dyDescent="0.2">
      <c r="A61" s="10"/>
      <c r="B61" s="85" t="s">
        <v>66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18">
        <f t="shared" si="10"/>
        <v>0</v>
      </c>
    </row>
    <row r="62" spans="1:35" outlineLevel="1" x14ac:dyDescent="0.2">
      <c r="A62" s="10"/>
      <c r="B62" s="85" t="s">
        <v>68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18">
        <f t="shared" si="10"/>
        <v>0</v>
      </c>
    </row>
    <row r="63" spans="1:35" ht="13.5" outlineLevel="1" thickBot="1" x14ac:dyDescent="0.25">
      <c r="A63" s="11"/>
      <c r="B63" s="86" t="s">
        <v>36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19">
        <f t="shared" si="10"/>
        <v>0</v>
      </c>
    </row>
    <row r="64" spans="1:35" ht="13.5" thickBot="1" x14ac:dyDescent="0.25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35" s="6" customFormat="1" x14ac:dyDescent="0.2">
      <c r="A65" s="12" t="s">
        <v>69</v>
      </c>
      <c r="B65" s="84"/>
      <c r="C65" s="13">
        <f t="shared" ref="C65:N65" si="11">SUM(C66:C78)</f>
        <v>0</v>
      </c>
      <c r="D65" s="13">
        <f t="shared" si="11"/>
        <v>0</v>
      </c>
      <c r="E65" s="13">
        <f t="shared" si="11"/>
        <v>0</v>
      </c>
      <c r="F65" s="13">
        <f t="shared" si="11"/>
        <v>0</v>
      </c>
      <c r="G65" s="13">
        <f t="shared" si="11"/>
        <v>0</v>
      </c>
      <c r="H65" s="13">
        <f t="shared" si="11"/>
        <v>0</v>
      </c>
      <c r="I65" s="13">
        <f t="shared" si="11"/>
        <v>0</v>
      </c>
      <c r="J65" s="13">
        <f t="shared" si="11"/>
        <v>0</v>
      </c>
      <c r="K65" s="13">
        <f t="shared" si="11"/>
        <v>0</v>
      </c>
      <c r="L65" s="13">
        <f t="shared" si="11"/>
        <v>0</v>
      </c>
      <c r="M65" s="13">
        <f t="shared" si="11"/>
        <v>0</v>
      </c>
      <c r="N65" s="13">
        <f t="shared" si="11"/>
        <v>0</v>
      </c>
      <c r="O65" s="14">
        <f>SUM(C65:N65)</f>
        <v>0</v>
      </c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outlineLevel="1" x14ac:dyDescent="0.2">
      <c r="A66" s="10"/>
      <c r="B66" s="85" t="s">
        <v>70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18">
        <f>SUM(C66:N66)</f>
        <v>0</v>
      </c>
    </row>
    <row r="67" spans="1:35" outlineLevel="1" x14ac:dyDescent="0.2">
      <c r="A67" s="10"/>
      <c r="B67" s="85" t="s">
        <v>71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18">
        <f>SUM(C67:N67)</f>
        <v>0</v>
      </c>
    </row>
    <row r="68" spans="1:35" outlineLevel="1" x14ac:dyDescent="0.2">
      <c r="A68" s="10"/>
      <c r="B68" s="85" t="s">
        <v>138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18">
        <f>SUM(C68:N68)</f>
        <v>0</v>
      </c>
    </row>
    <row r="69" spans="1:35" outlineLevel="1" x14ac:dyDescent="0.2">
      <c r="A69" s="10"/>
      <c r="B69" s="85" t="s">
        <v>13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18">
        <f>SUM(C69:N69)</f>
        <v>0</v>
      </c>
    </row>
    <row r="70" spans="1:35" outlineLevel="1" x14ac:dyDescent="0.2">
      <c r="A70" s="10"/>
      <c r="B70" s="85" t="s">
        <v>130</v>
      </c>
      <c r="C70" s="70">
        <v>0</v>
      </c>
      <c r="D70" s="70">
        <v>0</v>
      </c>
      <c r="E70" s="70">
        <v>0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18">
        <f t="shared" ref="O70:O78" si="12">SUM(C70:N70)</f>
        <v>0</v>
      </c>
    </row>
    <row r="71" spans="1:35" outlineLevel="1" x14ac:dyDescent="0.2">
      <c r="A71" s="10"/>
      <c r="B71" s="115" t="s">
        <v>139</v>
      </c>
      <c r="C71" s="70">
        <v>0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18">
        <f t="shared" si="12"/>
        <v>0</v>
      </c>
    </row>
    <row r="72" spans="1:35" outlineLevel="1" x14ac:dyDescent="0.2">
      <c r="A72" s="10"/>
      <c r="B72" s="85" t="s">
        <v>72</v>
      </c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18">
        <f t="shared" si="12"/>
        <v>0</v>
      </c>
    </row>
    <row r="73" spans="1:35" outlineLevel="1" x14ac:dyDescent="0.2">
      <c r="A73" s="10"/>
      <c r="B73" s="115" t="s">
        <v>121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18">
        <f t="shared" si="12"/>
        <v>0</v>
      </c>
    </row>
    <row r="74" spans="1:35" outlineLevel="1" x14ac:dyDescent="0.2">
      <c r="A74" s="10"/>
      <c r="B74" s="85" t="s">
        <v>67</v>
      </c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18">
        <f t="shared" si="12"/>
        <v>0</v>
      </c>
    </row>
    <row r="75" spans="1:35" outlineLevel="1" x14ac:dyDescent="0.2">
      <c r="A75" s="10"/>
      <c r="B75" s="85" t="s">
        <v>20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18">
        <f t="shared" si="12"/>
        <v>0</v>
      </c>
    </row>
    <row r="76" spans="1:35" outlineLevel="1" x14ac:dyDescent="0.2">
      <c r="A76" s="10"/>
      <c r="B76" s="85" t="s">
        <v>128</v>
      </c>
      <c r="C76" s="70">
        <f t="shared" ref="C76" si="13">10%*(C5+C6+C7+C8+C9+C10+C11+C13)</f>
        <v>0</v>
      </c>
      <c r="D76" s="70">
        <f>10%*(D5+D6+D7+D8+D9+D10+D11+D13)</f>
        <v>0</v>
      </c>
      <c r="E76" s="70">
        <f t="shared" ref="E76:N76" si="14">10%*(E5+E6+E7+E8+E9+E10+E11+E13)</f>
        <v>0</v>
      </c>
      <c r="F76" s="70">
        <f t="shared" si="14"/>
        <v>0</v>
      </c>
      <c r="G76" s="70">
        <f t="shared" si="14"/>
        <v>0</v>
      </c>
      <c r="H76" s="70">
        <f t="shared" si="14"/>
        <v>0</v>
      </c>
      <c r="I76" s="70">
        <f t="shared" si="14"/>
        <v>0</v>
      </c>
      <c r="J76" s="70">
        <f t="shared" si="14"/>
        <v>0</v>
      </c>
      <c r="K76" s="70">
        <f t="shared" si="14"/>
        <v>0</v>
      </c>
      <c r="L76" s="70">
        <f t="shared" si="14"/>
        <v>0</v>
      </c>
      <c r="M76" s="70">
        <f t="shared" si="14"/>
        <v>0</v>
      </c>
      <c r="N76" s="70">
        <f t="shared" si="14"/>
        <v>0</v>
      </c>
      <c r="O76" s="18">
        <f t="shared" si="12"/>
        <v>0</v>
      </c>
    </row>
    <row r="77" spans="1:35" outlineLevel="1" x14ac:dyDescent="0.2">
      <c r="A77" s="10"/>
      <c r="B77" s="85" t="s">
        <v>125</v>
      </c>
      <c r="C77" s="70">
        <v>0</v>
      </c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18">
        <f t="shared" si="12"/>
        <v>0</v>
      </c>
    </row>
    <row r="78" spans="1:35" ht="13.5" outlineLevel="1" thickBot="1" x14ac:dyDescent="0.25">
      <c r="A78" s="11"/>
      <c r="B78" s="86" t="s">
        <v>36</v>
      </c>
      <c r="C78" s="71">
        <v>0</v>
      </c>
      <c r="D78" s="71">
        <v>0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71">
        <v>0</v>
      </c>
      <c r="M78" s="71">
        <v>0</v>
      </c>
      <c r="N78" s="71">
        <v>0</v>
      </c>
      <c r="O78" s="18">
        <f t="shared" si="12"/>
        <v>0</v>
      </c>
    </row>
    <row r="79" spans="1:35" ht="13.5" thickBot="1" x14ac:dyDescent="0.25">
      <c r="A79" s="101"/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102"/>
    </row>
    <row r="80" spans="1:35" s="103" customFormat="1" ht="13.5" thickBot="1" x14ac:dyDescent="0.25">
      <c r="A80" s="69" t="s">
        <v>19</v>
      </c>
      <c r="B80" s="97"/>
      <c r="C80" s="13">
        <f t="shared" ref="C80:N80" si="15">SUM(C81:C82)</f>
        <v>0</v>
      </c>
      <c r="D80" s="13">
        <f t="shared" si="15"/>
        <v>0</v>
      </c>
      <c r="E80" s="13">
        <f t="shared" si="15"/>
        <v>0</v>
      </c>
      <c r="F80" s="13">
        <f t="shared" si="15"/>
        <v>0</v>
      </c>
      <c r="G80" s="13">
        <f t="shared" si="15"/>
        <v>0</v>
      </c>
      <c r="H80" s="13">
        <f t="shared" si="15"/>
        <v>0</v>
      </c>
      <c r="I80" s="13">
        <f t="shared" si="15"/>
        <v>0</v>
      </c>
      <c r="J80" s="13">
        <f t="shared" si="15"/>
        <v>0</v>
      </c>
      <c r="K80" s="13">
        <f t="shared" si="15"/>
        <v>0</v>
      </c>
      <c r="L80" s="13">
        <f t="shared" si="15"/>
        <v>0</v>
      </c>
      <c r="M80" s="13">
        <f t="shared" si="15"/>
        <v>0</v>
      </c>
      <c r="N80" s="13">
        <f t="shared" si="15"/>
        <v>0</v>
      </c>
      <c r="O80" s="14">
        <f>SUM(C80:N80)</f>
        <v>0</v>
      </c>
    </row>
    <row r="81" spans="1:35" outlineLevel="1" x14ac:dyDescent="0.2">
      <c r="A81" s="10"/>
      <c r="B81" s="85" t="s">
        <v>140</v>
      </c>
      <c r="C81" s="70">
        <v>0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14">
        <f>SUM(C81:N81)</f>
        <v>0</v>
      </c>
    </row>
    <row r="82" spans="1:35" ht="13.5" outlineLevel="1" thickBot="1" x14ac:dyDescent="0.25">
      <c r="A82" s="11"/>
      <c r="B82" s="98" t="s">
        <v>15</v>
      </c>
      <c r="C82" s="71">
        <v>0</v>
      </c>
      <c r="D82" s="71">
        <v>0</v>
      </c>
      <c r="E82" s="71">
        <v>0</v>
      </c>
      <c r="F82" s="71">
        <v>0</v>
      </c>
      <c r="G82" s="71">
        <v>0</v>
      </c>
      <c r="H82" s="71">
        <v>0</v>
      </c>
      <c r="I82" s="71">
        <v>0</v>
      </c>
      <c r="J82" s="71">
        <v>0</v>
      </c>
      <c r="K82" s="71">
        <v>0</v>
      </c>
      <c r="L82" s="71">
        <v>0</v>
      </c>
      <c r="M82" s="71">
        <v>0</v>
      </c>
      <c r="N82" s="71">
        <v>0</v>
      </c>
      <c r="O82" s="99">
        <f>SUM(C82:N82)</f>
        <v>0</v>
      </c>
    </row>
    <row r="83" spans="1:35" s="8" customFormat="1" ht="13.5" thickBot="1" x14ac:dyDescent="0.25">
      <c r="B83" s="87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s="69" t="s">
        <v>0</v>
      </c>
      <c r="B84" s="84"/>
      <c r="C84" s="13">
        <f t="shared" ref="C84:N84" si="16">SUM(C85:C93)</f>
        <v>0</v>
      </c>
      <c r="D84" s="13">
        <f t="shared" si="16"/>
        <v>0</v>
      </c>
      <c r="E84" s="13">
        <f t="shared" si="16"/>
        <v>0</v>
      </c>
      <c r="F84" s="13">
        <f t="shared" si="16"/>
        <v>0</v>
      </c>
      <c r="G84" s="13">
        <f t="shared" si="16"/>
        <v>0</v>
      </c>
      <c r="H84" s="13">
        <f t="shared" si="16"/>
        <v>0</v>
      </c>
      <c r="I84" s="13">
        <f t="shared" si="16"/>
        <v>0</v>
      </c>
      <c r="J84" s="13">
        <f t="shared" si="16"/>
        <v>0</v>
      </c>
      <c r="K84" s="13">
        <f t="shared" si="16"/>
        <v>0</v>
      </c>
      <c r="L84" s="13">
        <f t="shared" si="16"/>
        <v>0</v>
      </c>
      <c r="M84" s="13">
        <f t="shared" si="16"/>
        <v>0</v>
      </c>
      <c r="N84" s="13">
        <f t="shared" si="16"/>
        <v>0</v>
      </c>
      <c r="O84" s="14">
        <f t="shared" ref="O84:O93" si="17">SUM(C84:N84)</f>
        <v>0</v>
      </c>
    </row>
    <row r="85" spans="1:35" outlineLevel="1" x14ac:dyDescent="0.2">
      <c r="A85" s="10"/>
      <c r="B85" s="85" t="s">
        <v>1</v>
      </c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  <c r="O85" s="18">
        <f t="shared" si="17"/>
        <v>0</v>
      </c>
    </row>
    <row r="86" spans="1:35" outlineLevel="1" x14ac:dyDescent="0.2">
      <c r="A86" s="10"/>
      <c r="B86" s="85" t="s">
        <v>2</v>
      </c>
      <c r="C86" s="70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18">
        <f t="shared" si="17"/>
        <v>0</v>
      </c>
    </row>
    <row r="87" spans="1:35" outlineLevel="1" x14ac:dyDescent="0.2">
      <c r="A87" s="10"/>
      <c r="B87" s="85" t="s">
        <v>4</v>
      </c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18">
        <f t="shared" si="17"/>
        <v>0</v>
      </c>
    </row>
    <row r="88" spans="1:35" outlineLevel="1" x14ac:dyDescent="0.2">
      <c r="A88" s="10"/>
      <c r="B88" s="85" t="s">
        <v>6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70">
        <v>0</v>
      </c>
      <c r="N88" s="70">
        <v>0</v>
      </c>
      <c r="O88" s="18">
        <f t="shared" si="17"/>
        <v>0</v>
      </c>
    </row>
    <row r="89" spans="1:35" outlineLevel="1" x14ac:dyDescent="0.2">
      <c r="A89" s="10"/>
      <c r="B89" s="85" t="s">
        <v>126</v>
      </c>
      <c r="C89" s="70"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18">
        <f t="shared" si="17"/>
        <v>0</v>
      </c>
    </row>
    <row r="90" spans="1:35" outlineLevel="1" x14ac:dyDescent="0.2">
      <c r="A90" s="10"/>
      <c r="B90" s="85" t="s">
        <v>5</v>
      </c>
      <c r="C90" s="70"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18">
        <f t="shared" si="17"/>
        <v>0</v>
      </c>
    </row>
    <row r="91" spans="1:35" outlineLevel="1" x14ac:dyDescent="0.2">
      <c r="A91" s="10"/>
      <c r="B91" s="85" t="s">
        <v>65</v>
      </c>
      <c r="C91" s="70"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M91" s="70">
        <v>0</v>
      </c>
      <c r="N91" s="70">
        <v>0</v>
      </c>
      <c r="O91" s="18">
        <f t="shared" si="17"/>
        <v>0</v>
      </c>
    </row>
    <row r="92" spans="1:35" outlineLevel="1" x14ac:dyDescent="0.2">
      <c r="A92" s="10"/>
      <c r="B92" s="85" t="s">
        <v>7</v>
      </c>
      <c r="C92" s="70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18">
        <f t="shared" si="17"/>
        <v>0</v>
      </c>
    </row>
    <row r="93" spans="1:35" ht="13.5" outlineLevel="1" thickBot="1" x14ac:dyDescent="0.25">
      <c r="A93" s="11"/>
      <c r="B93" s="86" t="s">
        <v>36</v>
      </c>
      <c r="C93" s="71">
        <v>0</v>
      </c>
      <c r="D93" s="71">
        <v>0</v>
      </c>
      <c r="E93" s="71">
        <v>0</v>
      </c>
      <c r="F93" s="71">
        <v>0</v>
      </c>
      <c r="G93" s="71">
        <v>0</v>
      </c>
      <c r="H93" s="71">
        <v>0</v>
      </c>
      <c r="I93" s="71">
        <v>0</v>
      </c>
      <c r="J93" s="71">
        <v>0</v>
      </c>
      <c r="K93" s="71">
        <v>0</v>
      </c>
      <c r="L93" s="71">
        <v>0</v>
      </c>
      <c r="M93" s="71">
        <v>0</v>
      </c>
      <c r="N93" s="71">
        <v>0</v>
      </c>
      <c r="O93" s="19">
        <f t="shared" si="17"/>
        <v>0</v>
      </c>
    </row>
    <row r="96" spans="1:35" ht="13.5" thickBot="1" x14ac:dyDescent="0.25">
      <c r="A96" s="5"/>
      <c r="B96" s="88" t="s">
        <v>11</v>
      </c>
      <c r="C96" s="106" t="s">
        <v>22</v>
      </c>
      <c r="D96" s="106" t="s">
        <v>23</v>
      </c>
      <c r="E96" s="106" t="s">
        <v>24</v>
      </c>
      <c r="F96" s="106" t="s">
        <v>25</v>
      </c>
      <c r="G96" s="106" t="s">
        <v>26</v>
      </c>
      <c r="H96" s="106" t="s">
        <v>27</v>
      </c>
      <c r="I96" s="106" t="s">
        <v>28</v>
      </c>
      <c r="J96" s="106" t="s">
        <v>29</v>
      </c>
      <c r="K96" s="106" t="s">
        <v>30</v>
      </c>
      <c r="L96" s="106" t="s">
        <v>31</v>
      </c>
      <c r="M96" s="106" t="s">
        <v>32</v>
      </c>
      <c r="N96" s="106" t="s">
        <v>33</v>
      </c>
      <c r="O96" s="106" t="s">
        <v>34</v>
      </c>
    </row>
    <row r="97" spans="1:16" ht="13.5" thickBot="1" x14ac:dyDescent="0.25">
      <c r="A97" s="107"/>
      <c r="B97" s="89" t="s">
        <v>57</v>
      </c>
      <c r="C97" s="15">
        <f>C4</f>
        <v>0</v>
      </c>
      <c r="D97" s="15">
        <f t="shared" ref="D97:N97" si="18">D4</f>
        <v>0</v>
      </c>
      <c r="E97" s="15">
        <f t="shared" si="18"/>
        <v>0</v>
      </c>
      <c r="F97" s="15">
        <f t="shared" si="18"/>
        <v>0</v>
      </c>
      <c r="G97" s="15">
        <f t="shared" si="18"/>
        <v>0</v>
      </c>
      <c r="H97" s="15">
        <f t="shared" si="18"/>
        <v>0</v>
      </c>
      <c r="I97" s="15">
        <f t="shared" si="18"/>
        <v>0</v>
      </c>
      <c r="J97" s="15">
        <f t="shared" si="18"/>
        <v>0</v>
      </c>
      <c r="K97" s="15">
        <f t="shared" si="18"/>
        <v>0</v>
      </c>
      <c r="L97" s="15">
        <f t="shared" si="18"/>
        <v>0</v>
      </c>
      <c r="M97" s="15">
        <f t="shared" si="18"/>
        <v>0</v>
      </c>
      <c r="N97" s="15">
        <f t="shared" si="18"/>
        <v>0</v>
      </c>
      <c r="O97" s="20">
        <f>SUM(C97:N97)</f>
        <v>0</v>
      </c>
    </row>
    <row r="98" spans="1:16" ht="13.5" thickBot="1" x14ac:dyDescent="0.25">
      <c r="A98" s="108"/>
      <c r="B98" s="90" t="s">
        <v>59</v>
      </c>
      <c r="C98" s="16">
        <f>C15+C29+C36+C43+C55+C65+C80+C84</f>
        <v>0</v>
      </c>
      <c r="D98" s="16">
        <f t="shared" ref="D98:N98" si="19">D15+D29+D36+D43+D55+D65+D80+D84</f>
        <v>0</v>
      </c>
      <c r="E98" s="16">
        <f t="shared" si="19"/>
        <v>0</v>
      </c>
      <c r="F98" s="16">
        <f t="shared" si="19"/>
        <v>0</v>
      </c>
      <c r="G98" s="16">
        <f t="shared" si="19"/>
        <v>0</v>
      </c>
      <c r="H98" s="16">
        <f t="shared" si="19"/>
        <v>0</v>
      </c>
      <c r="I98" s="16">
        <f t="shared" si="19"/>
        <v>0</v>
      </c>
      <c r="J98" s="16">
        <f t="shared" si="19"/>
        <v>0</v>
      </c>
      <c r="K98" s="16">
        <f t="shared" si="19"/>
        <v>0</v>
      </c>
      <c r="L98" s="16">
        <f t="shared" si="19"/>
        <v>0</v>
      </c>
      <c r="M98" s="16">
        <f t="shared" si="19"/>
        <v>0</v>
      </c>
      <c r="N98" s="16">
        <f t="shared" si="19"/>
        <v>0</v>
      </c>
      <c r="O98" s="20">
        <f>SUM(C98:N98)</f>
        <v>0</v>
      </c>
    </row>
    <row r="99" spans="1:16" ht="13.5" thickBot="1" x14ac:dyDescent="0.25">
      <c r="A99" s="109"/>
      <c r="B99" s="90" t="s">
        <v>61</v>
      </c>
      <c r="C99" s="16">
        <f>C97-C98</f>
        <v>0</v>
      </c>
      <c r="D99" s="16">
        <f t="shared" ref="D99:N99" si="20">D97-D98</f>
        <v>0</v>
      </c>
      <c r="E99" s="16">
        <f t="shared" si="20"/>
        <v>0</v>
      </c>
      <c r="F99" s="16">
        <f t="shared" si="20"/>
        <v>0</v>
      </c>
      <c r="G99" s="16">
        <f t="shared" si="20"/>
        <v>0</v>
      </c>
      <c r="H99" s="16">
        <f t="shared" si="20"/>
        <v>0</v>
      </c>
      <c r="I99" s="16">
        <f t="shared" si="20"/>
        <v>0</v>
      </c>
      <c r="J99" s="16">
        <f t="shared" si="20"/>
        <v>0</v>
      </c>
      <c r="K99" s="16">
        <f t="shared" si="20"/>
        <v>0</v>
      </c>
      <c r="L99" s="16">
        <f t="shared" si="20"/>
        <v>0</v>
      </c>
      <c r="M99" s="16">
        <f t="shared" si="20"/>
        <v>0</v>
      </c>
      <c r="N99" s="16">
        <f t="shared" si="20"/>
        <v>0</v>
      </c>
      <c r="O99" s="20">
        <f>SUM(C99:N99)</f>
        <v>0</v>
      </c>
      <c r="P99" s="119"/>
    </row>
    <row r="100" spans="1:16" ht="13.5" thickBot="1" x14ac:dyDescent="0.25">
      <c r="A100" s="110"/>
      <c r="B100" s="91" t="s">
        <v>16</v>
      </c>
      <c r="C100" s="16">
        <f>'Orçamento 2020'!N101</f>
        <v>1</v>
      </c>
      <c r="D100" s="16">
        <f>C101</f>
        <v>1</v>
      </c>
      <c r="E100" s="16">
        <f t="shared" ref="E100:N100" si="21">D101</f>
        <v>1</v>
      </c>
      <c r="F100" s="16">
        <f t="shared" si="21"/>
        <v>1</v>
      </c>
      <c r="G100" s="16">
        <f t="shared" si="21"/>
        <v>1</v>
      </c>
      <c r="H100" s="16">
        <f t="shared" si="21"/>
        <v>1</v>
      </c>
      <c r="I100" s="16">
        <f t="shared" si="21"/>
        <v>1</v>
      </c>
      <c r="J100" s="16">
        <f t="shared" si="21"/>
        <v>1</v>
      </c>
      <c r="K100" s="16">
        <f t="shared" si="21"/>
        <v>1</v>
      </c>
      <c r="L100" s="16">
        <f t="shared" si="21"/>
        <v>1</v>
      </c>
      <c r="M100" s="16">
        <f t="shared" si="21"/>
        <v>1</v>
      </c>
      <c r="N100" s="16">
        <f t="shared" si="21"/>
        <v>1</v>
      </c>
      <c r="O100" s="20"/>
    </row>
    <row r="101" spans="1:16" ht="13.5" thickBot="1" x14ac:dyDescent="0.25">
      <c r="A101" s="110"/>
      <c r="B101" s="91" t="s">
        <v>17</v>
      </c>
      <c r="C101" s="17">
        <f t="shared" ref="C101:N101" si="22">C100+C99</f>
        <v>1</v>
      </c>
      <c r="D101" s="17">
        <f t="shared" si="22"/>
        <v>1</v>
      </c>
      <c r="E101" s="17">
        <f t="shared" si="22"/>
        <v>1</v>
      </c>
      <c r="F101" s="17">
        <f t="shared" si="22"/>
        <v>1</v>
      </c>
      <c r="G101" s="17">
        <f t="shared" si="22"/>
        <v>1</v>
      </c>
      <c r="H101" s="17">
        <f t="shared" si="22"/>
        <v>1</v>
      </c>
      <c r="I101" s="17">
        <f t="shared" si="22"/>
        <v>1</v>
      </c>
      <c r="J101" s="17">
        <f t="shared" si="22"/>
        <v>1</v>
      </c>
      <c r="K101" s="17">
        <f t="shared" si="22"/>
        <v>1</v>
      </c>
      <c r="L101" s="17">
        <f t="shared" si="22"/>
        <v>1</v>
      </c>
      <c r="M101" s="17">
        <f t="shared" si="22"/>
        <v>1</v>
      </c>
      <c r="N101" s="17">
        <f t="shared" si="22"/>
        <v>1</v>
      </c>
      <c r="O101" s="20">
        <f>N101</f>
        <v>1</v>
      </c>
    </row>
    <row r="102" spans="1:16" s="94" customFormat="1" x14ac:dyDescent="0.2">
      <c r="C102" s="116"/>
      <c r="D102" s="100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</row>
    <row r="103" spans="1:16" s="94" customFormat="1" x14ac:dyDescent="0.2">
      <c r="M103" s="117"/>
      <c r="N103" s="118"/>
    </row>
    <row r="104" spans="1:16" s="94" customFormat="1" x14ac:dyDescent="0.2">
      <c r="B104" s="111" t="s">
        <v>9</v>
      </c>
      <c r="C104" s="111"/>
    </row>
    <row r="105" spans="1:16" s="94" customFormat="1" x14ac:dyDescent="0.2">
      <c r="N105" s="100"/>
    </row>
    <row r="106" spans="1:16" x14ac:dyDescent="0.2">
      <c r="B106" s="112" t="str">
        <f>A4</f>
        <v>RENDA FAMILIAR</v>
      </c>
      <c r="C106" s="72">
        <f>O4</f>
        <v>0</v>
      </c>
    </row>
    <row r="107" spans="1:16" x14ac:dyDescent="0.2">
      <c r="B107" s="112" t="str">
        <f>A15</f>
        <v>HABITAÇÃO</v>
      </c>
      <c r="C107" s="72">
        <f>O15</f>
        <v>0</v>
      </c>
    </row>
    <row r="108" spans="1:16" x14ac:dyDescent="0.2">
      <c r="B108" s="112" t="str">
        <f>A29</f>
        <v>SAÚDE</v>
      </c>
      <c r="C108" s="72">
        <f>O29</f>
        <v>0</v>
      </c>
    </row>
    <row r="109" spans="1:16" x14ac:dyDescent="0.2">
      <c r="B109" s="112" t="str">
        <f>A36</f>
        <v>TRANSPORTE</v>
      </c>
      <c r="C109" s="72">
        <f>O36</f>
        <v>0</v>
      </c>
    </row>
    <row r="110" spans="1:16" x14ac:dyDescent="0.2">
      <c r="B110" s="112" t="str">
        <f>A43</f>
        <v>AUTOMÓVEL</v>
      </c>
      <c r="C110" s="72">
        <f>O43</f>
        <v>0</v>
      </c>
    </row>
    <row r="111" spans="1:16" x14ac:dyDescent="0.2">
      <c r="B111" s="112" t="str">
        <f>A55</f>
        <v>DESPESAS PESSOAIS</v>
      </c>
      <c r="C111" s="72">
        <f>O55</f>
        <v>0</v>
      </c>
    </row>
    <row r="112" spans="1:16" x14ac:dyDescent="0.2">
      <c r="B112" s="112" t="str">
        <f>A65</f>
        <v>LAZER</v>
      </c>
      <c r="C112" s="72">
        <f>O65</f>
        <v>0</v>
      </c>
    </row>
    <row r="113" spans="2:3" x14ac:dyDescent="0.2">
      <c r="B113" s="112" t="s">
        <v>141</v>
      </c>
      <c r="C113" s="72">
        <f>O80</f>
        <v>0</v>
      </c>
    </row>
    <row r="114" spans="2:3" x14ac:dyDescent="0.2">
      <c r="B114" s="112" t="str">
        <f>A84</f>
        <v>DEPENDENTES</v>
      </c>
      <c r="C114" s="72">
        <f>O84</f>
        <v>0</v>
      </c>
    </row>
    <row r="116" spans="2:3" hidden="1" x14ac:dyDescent="0.2">
      <c r="B116" s="113" t="s">
        <v>10</v>
      </c>
      <c r="C116" s="114"/>
    </row>
  </sheetData>
  <mergeCells count="1">
    <mergeCell ref="D1:O1"/>
  </mergeCells>
  <printOptions horizontalCentered="1"/>
  <pageMargins left="0.39370078740157483" right="0.39370078740157483" top="0.78740157480314965" bottom="0.39370078740157483" header="0.51181102362204722" footer="0.11811023622047245"/>
  <pageSetup scale="75" orientation="landscape" horizontalDpi="360" verticalDpi="360"/>
  <headerFooter alignWithMargins="0">
    <oddFooter>&amp;CPágina &amp;P de &amp;N</oddFooter>
  </headerFooter>
  <drawing r:id="rId1"/>
  <legacyDrawing r:id="rId2"/>
  <oleObjects>
    <mc:AlternateContent xmlns:mc="http://schemas.openxmlformats.org/markup-compatibility/2006">
      <mc:Choice Requires="x14">
        <oleObject progId="CDraw4" shapeId="110593" r:id="rId3">
          <objectPr defaultSize="0" autoFill="0" autoLine="0" autoPict="0" r:id="rId4">
            <anchor moveWithCells="1">
              <from>
                <xdr:col>0</xdr:col>
                <xdr:colOff>57150</xdr:colOff>
                <xdr:row>0</xdr:row>
                <xdr:rowOff>295275</xdr:rowOff>
              </from>
              <to>
                <xdr:col>2</xdr:col>
                <xdr:colOff>0</xdr:colOff>
                <xdr:row>1</xdr:row>
                <xdr:rowOff>114300</xdr:rowOff>
              </to>
            </anchor>
          </objectPr>
        </oleObject>
      </mc:Choice>
      <mc:Fallback>
        <oleObject progId="CDraw4" shapeId="110593" r:id="rId3"/>
      </mc:Fallback>
    </mc:AlternateContent>
    <mc:AlternateContent xmlns:mc="http://schemas.openxmlformats.org/markup-compatibility/2006">
      <mc:Choice Requires="x14">
        <oleObject progId="CDraw4" shapeId="110594" r:id="rId5">
          <objectPr defaultSize="0" autoFill="0" autoLine="0" autoPict="0" r:id="rId4">
            <anchor moveWithCells="1">
              <from>
                <xdr:col>0</xdr:col>
                <xdr:colOff>57150</xdr:colOff>
                <xdr:row>0</xdr:row>
                <xdr:rowOff>295275</xdr:rowOff>
              </from>
              <to>
                <xdr:col>2</xdr:col>
                <xdr:colOff>0</xdr:colOff>
                <xdr:row>1</xdr:row>
                <xdr:rowOff>114300</xdr:rowOff>
              </to>
            </anchor>
          </objectPr>
        </oleObject>
      </mc:Choice>
      <mc:Fallback>
        <oleObject progId="CDraw4" shapeId="110594" r:id="rId5"/>
      </mc:Fallback>
    </mc:AlternateContent>
    <mc:AlternateContent xmlns:mc="http://schemas.openxmlformats.org/markup-compatibility/2006">
      <mc:Choice Requires="x14">
        <oleObject progId="CDraw4" shapeId="110595" r:id="rId6">
          <objectPr defaultSize="0" autoFill="0" autoLine="0" autoPict="0" r:id="rId4">
            <anchor moveWithCells="1">
              <from>
                <xdr:col>0</xdr:col>
                <xdr:colOff>57150</xdr:colOff>
                <xdr:row>0</xdr:row>
                <xdr:rowOff>295275</xdr:rowOff>
              </from>
              <to>
                <xdr:col>2</xdr:col>
                <xdr:colOff>609600</xdr:colOff>
                <xdr:row>1</xdr:row>
                <xdr:rowOff>114300</xdr:rowOff>
              </to>
            </anchor>
          </objectPr>
        </oleObject>
      </mc:Choice>
      <mc:Fallback>
        <oleObject progId="CDraw4" shapeId="11059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showGridLines="0" topLeftCell="A11" zoomScale="75" workbookViewId="0">
      <selection activeCell="P29" sqref="P29"/>
    </sheetView>
  </sheetViews>
  <sheetFormatPr defaultColWidth="8.85546875" defaultRowHeight="12.75" x14ac:dyDescent="0.2"/>
  <cols>
    <col min="1" max="1" width="17.7109375" customWidth="1"/>
    <col min="2" max="2" width="13.42578125" customWidth="1"/>
    <col min="3" max="3" width="14.42578125" customWidth="1"/>
    <col min="4" max="4" width="12.42578125" customWidth="1"/>
    <col min="5" max="5" width="12.7109375" customWidth="1"/>
    <col min="6" max="6" width="12.42578125" customWidth="1"/>
    <col min="7" max="7" width="13.85546875" customWidth="1"/>
    <col min="8" max="8" width="17.7109375" customWidth="1"/>
    <col min="9" max="9" width="15.28515625" customWidth="1"/>
    <col min="10" max="10" width="17.28515625" customWidth="1"/>
    <col min="11" max="11" width="16.42578125" customWidth="1"/>
    <col min="12" max="12" width="19.28515625" customWidth="1"/>
    <col min="13" max="13" width="28.140625" customWidth="1"/>
  </cols>
  <sheetData/>
  <phoneticPr fontId="8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orientation="landscape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showGridLines="0" showRowColHeaders="0" topLeftCell="A45" workbookViewId="0">
      <selection activeCell="W72" sqref="W72"/>
    </sheetView>
  </sheetViews>
  <sheetFormatPr defaultColWidth="6.7109375" defaultRowHeight="12.75" x14ac:dyDescent="0.2"/>
  <sheetData/>
  <phoneticPr fontId="8" type="noConversion"/>
  <printOptions horizontalCentered="1" verticalCentered="1"/>
  <pageMargins left="0.39370078740157483" right="0.39370078740157483" top="0.78740157480314965" bottom="0.59055118110236227" header="0.51181102362204722" footer="0.51181102362204722"/>
  <pageSetup orientation="landscape" horizontalDpi="4294967293" verticalDpi="300"/>
  <headerFooter alignWithMargins="0">
    <oddHeader>&amp;CGráficos de Categorias de Rendimentos e Despesas</oddHeader>
    <oddFooter>&amp;L&amp;D, às &amp;T&amp;RPágina &amp;P de &amp;N</oddFooter>
  </headerFooter>
  <rowBreaks count="1" manualBreakCount="1">
    <brk id="39" max="65535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Plan5"/>
  <dimension ref="A1:AK89"/>
  <sheetViews>
    <sheetView showGridLines="0" showRowColHeaders="0" topLeftCell="A20" zoomScale="120" workbookViewId="0">
      <pane xSplit="57" ySplit="1" topLeftCell="BF21" activePane="bottomRight" state="frozenSplit"/>
      <selection activeCell="A20" sqref="A20"/>
      <selection pane="topRight" activeCell="BF20" sqref="BF20"/>
      <selection pane="bottomLeft" activeCell="A21" sqref="A21"/>
      <selection pane="bottomRight" activeCell="O22" sqref="O22"/>
    </sheetView>
  </sheetViews>
  <sheetFormatPr defaultColWidth="5.7109375" defaultRowHeight="12.75" x14ac:dyDescent="0.2"/>
  <cols>
    <col min="1" max="23" width="3.7109375" style="22" customWidth="1"/>
    <col min="24" max="24" width="3.7109375" style="22" hidden="1" customWidth="1"/>
    <col min="25" max="25" width="13" style="22" hidden="1" customWidth="1"/>
    <col min="26" max="30" width="5.7109375" style="22" hidden="1" customWidth="1"/>
    <col min="31" max="31" width="8.42578125" style="22" hidden="1" customWidth="1"/>
    <col min="32" max="37" width="5.7109375" style="22" hidden="1" customWidth="1"/>
    <col min="38" max="16384" width="5.7109375" style="22"/>
  </cols>
  <sheetData>
    <row r="1" spans="1:37" s="21" customFormat="1" ht="17.100000000000001" hidden="1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6"/>
      <c r="W1" s="76"/>
      <c r="AH1" s="22"/>
      <c r="AI1" s="22"/>
      <c r="AJ1" s="22"/>
      <c r="AK1" s="22"/>
    </row>
    <row r="2" spans="1:37" s="21" customFormat="1" ht="14.1" hidden="1" customHeight="1" x14ac:dyDescent="0.2">
      <c r="A2" s="23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  <c r="W2" s="76"/>
      <c r="AH2" s="22"/>
      <c r="AI2" s="22"/>
      <c r="AJ2" s="22"/>
      <c r="AK2" s="22"/>
    </row>
    <row r="3" spans="1:37" ht="14.1" hidden="1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37" ht="14.1" hidden="1" customHeight="1" x14ac:dyDescent="0.2">
      <c r="A4" s="78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</row>
    <row r="5" spans="1:37" ht="14.1" hidden="1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</row>
    <row r="6" spans="1:37" ht="12.75" hidden="1" customHeight="1" x14ac:dyDescent="0.2">
      <c r="A6" s="78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37" ht="12.75" hidden="1" customHeight="1" x14ac:dyDescent="0.2">
      <c r="A7" s="78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</row>
    <row r="8" spans="1:37" ht="12.75" hidden="1" customHeigh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</row>
    <row r="9" spans="1:37" ht="12.75" hidden="1" customHeight="1" x14ac:dyDescent="0.2">
      <c r="A9" s="78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</row>
    <row r="10" spans="1:37" ht="12.75" hidden="1" customHeight="1" x14ac:dyDescent="0.2">
      <c r="A10" s="78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</row>
    <row r="11" spans="1:37" ht="12.75" hidden="1" customHeight="1" x14ac:dyDescent="0.2">
      <c r="A11" s="78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</row>
    <row r="12" spans="1:37" ht="12.75" hidden="1" customHeight="1" x14ac:dyDescent="0.2">
      <c r="A12" s="78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</row>
    <row r="13" spans="1:37" ht="12.75" hidden="1" customHeight="1" x14ac:dyDescent="0.2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</row>
    <row r="14" spans="1:37" ht="12.75" hidden="1" customHeight="1" x14ac:dyDescent="0.2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1:37" ht="12.75" hidden="1" customHeight="1" x14ac:dyDescent="0.2">
      <c r="A15" s="78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</row>
    <row r="16" spans="1:37" ht="12.75" hidden="1" customHeight="1" x14ac:dyDescent="0.2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</row>
    <row r="17" spans="1:23" ht="12.75" hidden="1" customHeight="1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</row>
    <row r="18" spans="1:23" ht="12.75" hidden="1" customHeight="1" x14ac:dyDescent="0.2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</row>
    <row r="19" spans="1:23" ht="14.1" hidden="1" customHeight="1" x14ac:dyDescent="0.2">
      <c r="A19" s="79"/>
      <c r="B19" s="75"/>
      <c r="C19" s="75"/>
      <c r="D19" s="75"/>
      <c r="E19" s="80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</row>
    <row r="20" spans="1:23" ht="0.75" customHeight="1" x14ac:dyDescent="0.2"/>
    <row r="21" spans="1:23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 t="s">
        <v>8</v>
      </c>
      <c r="N21" s="24"/>
      <c r="O21" s="121">
        <v>2018</v>
      </c>
      <c r="P21" s="122"/>
      <c r="Q21" s="123"/>
      <c r="R21" s="24"/>
      <c r="S21" s="24"/>
      <c r="T21" s="24"/>
      <c r="U21" s="24"/>
      <c r="V21" s="24"/>
      <c r="W21" s="24"/>
    </row>
    <row r="24" spans="1:23" ht="30" x14ac:dyDescent="0.4">
      <c r="K24" s="26" t="str">
        <f>FIXED(O21+IF(O21&gt;199,0,1900),0,TRUE)</f>
        <v>2018</v>
      </c>
    </row>
    <row r="26" spans="1:23" ht="18.75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8" spans="1:23" ht="13.5" thickBot="1" x14ac:dyDescent="0.25"/>
    <row r="29" spans="1:23" x14ac:dyDescent="0.2">
      <c r="A29" s="28" t="s">
        <v>73</v>
      </c>
      <c r="B29" s="29"/>
      <c r="C29" s="30"/>
      <c r="D29" s="29"/>
      <c r="E29" s="29"/>
      <c r="F29" s="29"/>
      <c r="G29" s="31"/>
      <c r="H29" s="32"/>
      <c r="I29" s="28" t="s">
        <v>74</v>
      </c>
      <c r="J29" s="29"/>
      <c r="K29" s="30"/>
      <c r="L29" s="29"/>
      <c r="M29" s="29"/>
      <c r="N29" s="29"/>
      <c r="O29" s="31"/>
      <c r="P29" s="32"/>
      <c r="Q29" s="28" t="s">
        <v>75</v>
      </c>
      <c r="R29" s="29"/>
      <c r="S29" s="30"/>
      <c r="T29" s="29"/>
      <c r="U29" s="29"/>
      <c r="V29" s="29"/>
      <c r="W29" s="31"/>
    </row>
    <row r="30" spans="1:23" ht="14.1" customHeight="1" thickBot="1" x14ac:dyDescent="0.25">
      <c r="A30" s="33" t="s">
        <v>76</v>
      </c>
      <c r="B30" s="34" t="s">
        <v>77</v>
      </c>
      <c r="C30" s="34" t="s">
        <v>78</v>
      </c>
      <c r="D30" s="34" t="s">
        <v>79</v>
      </c>
      <c r="E30" s="34" t="s">
        <v>79</v>
      </c>
      <c r="F30" s="34" t="s">
        <v>77</v>
      </c>
      <c r="G30" s="35" t="s">
        <v>77</v>
      </c>
      <c r="I30" s="33" t="s">
        <v>76</v>
      </c>
      <c r="J30" s="34" t="s">
        <v>77</v>
      </c>
      <c r="K30" s="34" t="s">
        <v>78</v>
      </c>
      <c r="L30" s="34" t="s">
        <v>79</v>
      </c>
      <c r="M30" s="34" t="s">
        <v>79</v>
      </c>
      <c r="N30" s="34" t="s">
        <v>77</v>
      </c>
      <c r="O30" s="35" t="s">
        <v>77</v>
      </c>
      <c r="Q30" s="33" t="s">
        <v>76</v>
      </c>
      <c r="R30" s="34" t="s">
        <v>77</v>
      </c>
      <c r="S30" s="34" t="s">
        <v>78</v>
      </c>
      <c r="T30" s="34" t="s">
        <v>79</v>
      </c>
      <c r="U30" s="34" t="s">
        <v>79</v>
      </c>
      <c r="V30" s="34" t="s">
        <v>77</v>
      </c>
      <c r="W30" s="35" t="s">
        <v>77</v>
      </c>
    </row>
    <row r="31" spans="1:23" ht="14.1" customHeight="1" x14ac:dyDescent="0.2">
      <c r="A31" s="36" t="str">
        <f>IF($AF$74=Z87,1,"")</f>
        <v/>
      </c>
      <c r="B31" s="37">
        <f t="shared" ref="B31:G31" si="0">IF(OR($AF$74=AA87,A31&gt;=1),1+A31,"")</f>
        <v>1</v>
      </c>
      <c r="C31" s="37">
        <f t="shared" si="0"/>
        <v>2</v>
      </c>
      <c r="D31" s="37">
        <f t="shared" si="0"/>
        <v>3</v>
      </c>
      <c r="E31" s="37">
        <f t="shared" si="0"/>
        <v>4</v>
      </c>
      <c r="F31" s="37">
        <f t="shared" si="0"/>
        <v>5</v>
      </c>
      <c r="G31" s="38">
        <f t="shared" si="0"/>
        <v>6</v>
      </c>
      <c r="I31" s="36" t="str">
        <f>IF($AF$75=Z87,1,"")</f>
        <v/>
      </c>
      <c r="J31" s="37" t="str">
        <f t="shared" ref="J31:O31" si="1">IF(OR($AF$75=AA87,I31&gt;=1),1+I31,"")</f>
        <v/>
      </c>
      <c r="K31" s="37" t="str">
        <f t="shared" si="1"/>
        <v/>
      </c>
      <c r="L31" s="37" t="str">
        <f t="shared" si="1"/>
        <v/>
      </c>
      <c r="M31" s="37">
        <f t="shared" si="1"/>
        <v>1</v>
      </c>
      <c r="N31" s="37">
        <f t="shared" si="1"/>
        <v>2</v>
      </c>
      <c r="O31" s="38">
        <f t="shared" si="1"/>
        <v>3</v>
      </c>
      <c r="Q31" s="36" t="str">
        <f>IF($AF$76=Z87,1,"")</f>
        <v/>
      </c>
      <c r="R31" s="37" t="str">
        <f t="shared" ref="R31:W31" si="2">IF(OR($AF$76=AA87,Q31&gt;=1),1+Q31,"")</f>
        <v/>
      </c>
      <c r="S31" s="37" t="str">
        <f t="shared" si="2"/>
        <v/>
      </c>
      <c r="T31" s="37" t="str">
        <f t="shared" si="2"/>
        <v/>
      </c>
      <c r="U31" s="37">
        <f t="shared" si="2"/>
        <v>1</v>
      </c>
      <c r="V31" s="37">
        <f t="shared" si="2"/>
        <v>2</v>
      </c>
      <c r="W31" s="38">
        <f t="shared" si="2"/>
        <v>3</v>
      </c>
    </row>
    <row r="32" spans="1:23" ht="14.1" customHeight="1" x14ac:dyDescent="0.2">
      <c r="A32" s="39">
        <f>1+G31</f>
        <v>7</v>
      </c>
      <c r="B32" s="40">
        <f t="shared" ref="B32:F34" si="3">1+A32</f>
        <v>8</v>
      </c>
      <c r="C32" s="40">
        <f t="shared" si="3"/>
        <v>9</v>
      </c>
      <c r="D32" s="40">
        <f t="shared" si="3"/>
        <v>10</v>
      </c>
      <c r="E32" s="40">
        <f t="shared" si="3"/>
        <v>11</v>
      </c>
      <c r="F32" s="40">
        <f t="shared" si="3"/>
        <v>12</v>
      </c>
      <c r="G32" s="41">
        <f>F32+1</f>
        <v>13</v>
      </c>
      <c r="I32" s="39">
        <f>1+O31</f>
        <v>4</v>
      </c>
      <c r="J32" s="40">
        <f t="shared" ref="J32:N34" si="4">1+I32</f>
        <v>5</v>
      </c>
      <c r="K32" s="40">
        <f t="shared" si="4"/>
        <v>6</v>
      </c>
      <c r="L32" s="40">
        <f t="shared" si="4"/>
        <v>7</v>
      </c>
      <c r="M32" s="40">
        <f t="shared" si="4"/>
        <v>8</v>
      </c>
      <c r="N32" s="40">
        <f t="shared" si="4"/>
        <v>9</v>
      </c>
      <c r="O32" s="41">
        <f>N32+1</f>
        <v>10</v>
      </c>
      <c r="Q32" s="39">
        <f>1+W31</f>
        <v>4</v>
      </c>
      <c r="R32" s="40">
        <f t="shared" ref="R32:V34" si="5">1+Q32</f>
        <v>5</v>
      </c>
      <c r="S32" s="40">
        <f t="shared" si="5"/>
        <v>6</v>
      </c>
      <c r="T32" s="40">
        <f t="shared" si="5"/>
        <v>7</v>
      </c>
      <c r="U32" s="40">
        <f t="shared" si="5"/>
        <v>8</v>
      </c>
      <c r="V32" s="40">
        <f t="shared" si="5"/>
        <v>9</v>
      </c>
      <c r="W32" s="41">
        <f>V32+1</f>
        <v>10</v>
      </c>
    </row>
    <row r="33" spans="1:23" ht="14.1" customHeight="1" x14ac:dyDescent="0.2">
      <c r="A33" s="39">
        <f>1+G32</f>
        <v>14</v>
      </c>
      <c r="B33" s="40">
        <f t="shared" si="3"/>
        <v>15</v>
      </c>
      <c r="C33" s="40">
        <f t="shared" si="3"/>
        <v>16</v>
      </c>
      <c r="D33" s="40">
        <f t="shared" si="3"/>
        <v>17</v>
      </c>
      <c r="E33" s="40">
        <f t="shared" si="3"/>
        <v>18</v>
      </c>
      <c r="F33" s="40">
        <f t="shared" si="3"/>
        <v>19</v>
      </c>
      <c r="G33" s="41">
        <f>F33+1</f>
        <v>20</v>
      </c>
      <c r="I33" s="39">
        <f>1+O32</f>
        <v>11</v>
      </c>
      <c r="J33" s="40">
        <f t="shared" si="4"/>
        <v>12</v>
      </c>
      <c r="K33" s="40">
        <f t="shared" si="4"/>
        <v>13</v>
      </c>
      <c r="L33" s="40">
        <f t="shared" si="4"/>
        <v>14</v>
      </c>
      <c r="M33" s="40">
        <f t="shared" si="4"/>
        <v>15</v>
      </c>
      <c r="N33" s="40">
        <f t="shared" si="4"/>
        <v>16</v>
      </c>
      <c r="O33" s="41">
        <f>N33+1</f>
        <v>17</v>
      </c>
      <c r="Q33" s="39">
        <f>1+W32</f>
        <v>11</v>
      </c>
      <c r="R33" s="40">
        <f t="shared" si="5"/>
        <v>12</v>
      </c>
      <c r="S33" s="40">
        <f t="shared" si="5"/>
        <v>13</v>
      </c>
      <c r="T33" s="40">
        <f t="shared" si="5"/>
        <v>14</v>
      </c>
      <c r="U33" s="40">
        <f t="shared" si="5"/>
        <v>15</v>
      </c>
      <c r="V33" s="40">
        <f t="shared" si="5"/>
        <v>16</v>
      </c>
      <c r="W33" s="41">
        <f>V33+1</f>
        <v>17</v>
      </c>
    </row>
    <row r="34" spans="1:23" ht="14.1" customHeight="1" x14ac:dyDescent="0.2">
      <c r="A34" s="39">
        <f>1+G33</f>
        <v>21</v>
      </c>
      <c r="B34" s="40">
        <f t="shared" si="3"/>
        <v>22</v>
      </c>
      <c r="C34" s="40">
        <f t="shared" si="3"/>
        <v>23</v>
      </c>
      <c r="D34" s="40">
        <f t="shared" si="3"/>
        <v>24</v>
      </c>
      <c r="E34" s="40">
        <f t="shared" si="3"/>
        <v>25</v>
      </c>
      <c r="F34" s="40">
        <f t="shared" si="3"/>
        <v>26</v>
      </c>
      <c r="G34" s="41">
        <f>1+F34</f>
        <v>27</v>
      </c>
      <c r="I34" s="39">
        <f>1+O33</f>
        <v>18</v>
      </c>
      <c r="J34" s="40">
        <f t="shared" si="4"/>
        <v>19</v>
      </c>
      <c r="K34" s="40">
        <f t="shared" si="4"/>
        <v>20</v>
      </c>
      <c r="L34" s="40">
        <f t="shared" si="4"/>
        <v>21</v>
      </c>
      <c r="M34" s="40">
        <f t="shared" si="4"/>
        <v>22</v>
      </c>
      <c r="N34" s="40">
        <f t="shared" si="4"/>
        <v>23</v>
      </c>
      <c r="O34" s="41">
        <f>1+N34</f>
        <v>24</v>
      </c>
      <c r="Q34" s="39">
        <f>1+W33</f>
        <v>18</v>
      </c>
      <c r="R34" s="40">
        <f t="shared" si="5"/>
        <v>19</v>
      </c>
      <c r="S34" s="40">
        <f t="shared" si="5"/>
        <v>20</v>
      </c>
      <c r="T34" s="40">
        <f t="shared" si="5"/>
        <v>21</v>
      </c>
      <c r="U34" s="40">
        <f t="shared" si="5"/>
        <v>22</v>
      </c>
      <c r="V34" s="40">
        <f t="shared" si="5"/>
        <v>23</v>
      </c>
      <c r="W34" s="41">
        <f>1+V34</f>
        <v>24</v>
      </c>
    </row>
    <row r="35" spans="1:23" ht="14.1" customHeight="1" x14ac:dyDescent="0.2">
      <c r="A35" s="39">
        <f>IF((1+G34)&gt;=VLOOKUP($AA74+1,$Y$74:$Z$85,2),"",1+G34)</f>
        <v>28</v>
      </c>
      <c r="B35" s="40">
        <f>IF(OR(A35=0,MAXA(A35)&gt;=VLOOKUP($AA74+1,$Y$74:$Z$85,2)),"",1+A35)</f>
        <v>29</v>
      </c>
      <c r="C35" s="40">
        <f>IF(OR(B35=0,MAXA($A35:B35)&gt;=VLOOKUP($AA74+1,$Y$74:$Z$85,2)),"",1+B35)</f>
        <v>30</v>
      </c>
      <c r="D35" s="40">
        <f>IF(OR(C35=0,MAXA($A35:C35)&gt;=VLOOKUP($AA74+1,$Y$74:$Z$85,2)),"",1+C35)</f>
        <v>31</v>
      </c>
      <c r="E35" s="40" t="str">
        <f>IF(OR(D35=0,MAXA($A35:D35)&gt;=VLOOKUP($AA74+1,$Y$74:$Z$85,2)),"",1+D35)</f>
        <v/>
      </c>
      <c r="F35" s="40" t="str">
        <f>IF(OR(E35=0,MAXA($A35:E35)&gt;=VLOOKUP($AA74+1,$Y$74:$Z$85,2)),"",1+E35)</f>
        <v/>
      </c>
      <c r="G35" s="41" t="str">
        <f>IF(OR(F35=0,MAXA($A35:F35)&gt;=VLOOKUP($AA74+1,$Y$74:$Z$85,2)),"",1+F35)</f>
        <v/>
      </c>
      <c r="I35" s="39">
        <f>IF((1+O34)&gt;VLOOKUP($AA75+1,$Y$74:$Z$85,2),"",1+O34)</f>
        <v>25</v>
      </c>
      <c r="J35" s="40">
        <f>IF(OR(I35=0,MAXA($H35:I35)&gt;=VLOOKUP($AA75+1,$Y$74:$Z$85,2)),"",1+I35)</f>
        <v>26</v>
      </c>
      <c r="K35" s="40">
        <f>IF(OR(J35=0,MAXA($H35:J35)&gt;=VLOOKUP($AA75+1,$Y$74:$Z$85,2)),"",1+J35)</f>
        <v>27</v>
      </c>
      <c r="L35" s="40">
        <f>IF(OR(K35=0,MAXA($H35:K35)&gt;=VLOOKUP($AA75+1,$Y$74:$Z$85,2)),"",1+K35)</f>
        <v>28</v>
      </c>
      <c r="M35" s="40" t="str">
        <f>IF(OR(L35=0,MAXA($H35:L35)&gt;=VLOOKUP($AA75+1,$Y$74:$Z$85,2)),"",1+L35)</f>
        <v/>
      </c>
      <c r="N35" s="40" t="str">
        <f>IF(OR(M35=0,MAXA($H35:M35)&gt;=VLOOKUP($AA75+1,$Y$74:$Z$85,2)),"",1+M35)</f>
        <v/>
      </c>
      <c r="O35" s="41" t="str">
        <f>IF(OR(N35=0,MAXA($H35:N35)&gt;=VLOOKUP($AA75+1,$Y$74:$Z$85,2)),"",1+N35)</f>
        <v/>
      </c>
      <c r="Q35" s="39">
        <f>IF((1+W34)&gt;=VLOOKUP($AA76+1,$Y$74:$Z$85,2),"",1+W34)</f>
        <v>25</v>
      </c>
      <c r="R35" s="40">
        <f>IF(OR(Q35=0,MAXA(Q35)&gt;=VLOOKUP($AA76+1,$Y$74:$Z$85,2)),"",1+Q35)</f>
        <v>26</v>
      </c>
      <c r="S35" s="40">
        <f>IF(OR(R35=0,MAXA($Q35:R35)&gt;=VLOOKUP($AA76+1,$Y$74:$Z$85,2)),"",1+R35)</f>
        <v>27</v>
      </c>
      <c r="T35" s="40">
        <f>IF(OR(S35=0,MAXA($Q35:S35)&gt;=VLOOKUP($AA76+1,$Y$74:$Z$85,2)),"",1+S35)</f>
        <v>28</v>
      </c>
      <c r="U35" s="40">
        <f>IF(OR(T35=0,MAXA($Q35:T35)&gt;=VLOOKUP($AA76+1,$Y$74:$Z$85,2)),"",1+T35)</f>
        <v>29</v>
      </c>
      <c r="V35" s="40">
        <f>IF(OR(U35=0,MAXA($Q35:U35)&gt;=VLOOKUP($AA76+1,$Y$74:$Z$85,2)),"",1+U35)</f>
        <v>30</v>
      </c>
      <c r="W35" s="41">
        <f>IF(OR(V35=0,MAXA($Q35:V35)&gt;=VLOOKUP($AA76+1,$Y$74:$Z$85,2)),"",1+V35)</f>
        <v>31</v>
      </c>
    </row>
    <row r="36" spans="1:23" ht="14.1" customHeight="1" thickBot="1" x14ac:dyDescent="0.25">
      <c r="A36" s="42" t="str">
        <f>IF(OR(G35=0,(1+MAXA($A35:$G35))&gt;VLOOKUP($AA74+1,$Y$74:$Z$85,2)),"",1+G35)</f>
        <v/>
      </c>
      <c r="B36" s="43" t="str">
        <f>IF(OR(A35=0,(1+MAXA($A35:$G35))&gt;=VLOOKUP($AA74+1,$Y$74:$Z$85,2)),"",1+A36)</f>
        <v/>
      </c>
      <c r="C36" s="44"/>
      <c r="D36" s="44"/>
      <c r="E36" s="44"/>
      <c r="F36" s="44"/>
      <c r="G36" s="45"/>
      <c r="I36" s="46"/>
      <c r="J36" s="44"/>
      <c r="K36" s="44"/>
      <c r="L36" s="44"/>
      <c r="M36" s="44"/>
      <c r="N36" s="44"/>
      <c r="O36" s="45"/>
      <c r="Q36" s="42" t="str">
        <f>IF(OR(W35=0,(1+MAXA($Q35:$W35))&gt;VLOOKUP($AA76+1,$Y$74:$Z$85,2)),"",1+W35)</f>
        <v/>
      </c>
      <c r="R36" s="43" t="str">
        <f>IF(OR(Q35=0,(1+MAXA($Q35:$W35))&gt;=VLOOKUP($AA76+1,$Y$74:$Z$85,2)),"",1+Q36)</f>
        <v/>
      </c>
      <c r="S36" s="44"/>
      <c r="T36" s="44"/>
      <c r="U36" s="44"/>
      <c r="V36" s="44"/>
      <c r="W36" s="45"/>
    </row>
    <row r="37" spans="1:23" ht="15" customHeight="1" x14ac:dyDescent="0.2"/>
    <row r="38" spans="1:23" ht="15" customHeight="1" thickBot="1" x14ac:dyDescent="0.25"/>
    <row r="39" spans="1:23" x14ac:dyDescent="0.2">
      <c r="A39" s="28" t="s">
        <v>80</v>
      </c>
      <c r="B39" s="29"/>
      <c r="C39" s="29"/>
      <c r="D39" s="30"/>
      <c r="E39" s="29"/>
      <c r="F39" s="29"/>
      <c r="G39" s="31"/>
      <c r="H39" s="32"/>
      <c r="I39" s="28" t="s">
        <v>81</v>
      </c>
      <c r="J39" s="29"/>
      <c r="K39" s="30"/>
      <c r="L39" s="30"/>
      <c r="M39" s="29"/>
      <c r="N39" s="29"/>
      <c r="O39" s="31"/>
      <c r="P39" s="32"/>
      <c r="Q39" s="28" t="s">
        <v>82</v>
      </c>
      <c r="R39" s="29"/>
      <c r="S39" s="30"/>
      <c r="T39" s="30"/>
      <c r="U39" s="29"/>
      <c r="V39" s="29"/>
      <c r="W39" s="31"/>
    </row>
    <row r="40" spans="1:23" ht="14.1" customHeight="1" thickBot="1" x14ac:dyDescent="0.25">
      <c r="A40" s="33" t="s">
        <v>76</v>
      </c>
      <c r="B40" s="34" t="s">
        <v>77</v>
      </c>
      <c r="C40" s="34" t="s">
        <v>78</v>
      </c>
      <c r="D40" s="34" t="s">
        <v>79</v>
      </c>
      <c r="E40" s="34" t="s">
        <v>79</v>
      </c>
      <c r="F40" s="34" t="s">
        <v>77</v>
      </c>
      <c r="G40" s="35" t="s">
        <v>77</v>
      </c>
      <c r="I40" s="33" t="s">
        <v>76</v>
      </c>
      <c r="J40" s="34" t="s">
        <v>77</v>
      </c>
      <c r="K40" s="34" t="s">
        <v>78</v>
      </c>
      <c r="L40" s="34" t="s">
        <v>79</v>
      </c>
      <c r="M40" s="34" t="s">
        <v>79</v>
      </c>
      <c r="N40" s="34" t="s">
        <v>77</v>
      </c>
      <c r="O40" s="35" t="s">
        <v>77</v>
      </c>
      <c r="Q40" s="33" t="s">
        <v>76</v>
      </c>
      <c r="R40" s="34" t="s">
        <v>77</v>
      </c>
      <c r="S40" s="34" t="s">
        <v>78</v>
      </c>
      <c r="T40" s="34" t="s">
        <v>79</v>
      </c>
      <c r="U40" s="34" t="s">
        <v>79</v>
      </c>
      <c r="V40" s="34" t="s">
        <v>77</v>
      </c>
      <c r="W40" s="35" t="s">
        <v>77</v>
      </c>
    </row>
    <row r="41" spans="1:23" ht="14.1" customHeight="1" x14ac:dyDescent="0.2">
      <c r="A41" s="36">
        <f>IF($AF$77=Z87,1,"")</f>
        <v>1</v>
      </c>
      <c r="B41" s="37">
        <f t="shared" ref="B41:G41" si="6">IF(OR($AF$77=AA87,A41&gt;=1),1+A41,"")</f>
        <v>2</v>
      </c>
      <c r="C41" s="37">
        <f t="shared" si="6"/>
        <v>3</v>
      </c>
      <c r="D41" s="37">
        <f t="shared" si="6"/>
        <v>4</v>
      </c>
      <c r="E41" s="37">
        <f t="shared" si="6"/>
        <v>5</v>
      </c>
      <c r="F41" s="37">
        <f t="shared" si="6"/>
        <v>6</v>
      </c>
      <c r="G41" s="38">
        <f t="shared" si="6"/>
        <v>7</v>
      </c>
      <c r="I41" s="36" t="str">
        <f>IF($AF$78=Z87,1,"")</f>
        <v/>
      </c>
      <c r="J41" s="37" t="str">
        <f t="shared" ref="J41:O41" si="7">IF(OR($AF$78=AA87,I41&gt;=1),1+I41,"")</f>
        <v/>
      </c>
      <c r="K41" s="37">
        <f t="shared" si="7"/>
        <v>1</v>
      </c>
      <c r="L41" s="37">
        <f t="shared" si="7"/>
        <v>2</v>
      </c>
      <c r="M41" s="37">
        <f t="shared" si="7"/>
        <v>3</v>
      </c>
      <c r="N41" s="37">
        <f t="shared" si="7"/>
        <v>4</v>
      </c>
      <c r="O41" s="38">
        <f t="shared" si="7"/>
        <v>5</v>
      </c>
      <c r="Q41" s="36" t="str">
        <f>IF($AF$79=Z87,1,"")</f>
        <v/>
      </c>
      <c r="R41" s="37" t="str">
        <f t="shared" ref="R41:W41" si="8">IF(OR($AF$79=AA87,Q41&gt;=1),1+Q41,"")</f>
        <v/>
      </c>
      <c r="S41" s="37" t="str">
        <f t="shared" si="8"/>
        <v/>
      </c>
      <c r="T41" s="37" t="str">
        <f t="shared" si="8"/>
        <v/>
      </c>
      <c r="U41" s="37" t="str">
        <f t="shared" si="8"/>
        <v/>
      </c>
      <c r="V41" s="37">
        <f t="shared" si="8"/>
        <v>1</v>
      </c>
      <c r="W41" s="38">
        <f t="shared" si="8"/>
        <v>2</v>
      </c>
    </row>
    <row r="42" spans="1:23" ht="14.1" customHeight="1" x14ac:dyDescent="0.2">
      <c r="A42" s="39">
        <f>1+G41</f>
        <v>8</v>
      </c>
      <c r="B42" s="40">
        <f t="shared" ref="B42:F44" si="9">1+A42</f>
        <v>9</v>
      </c>
      <c r="C42" s="40">
        <f t="shared" si="9"/>
        <v>10</v>
      </c>
      <c r="D42" s="40">
        <f t="shared" si="9"/>
        <v>11</v>
      </c>
      <c r="E42" s="40">
        <f t="shared" si="9"/>
        <v>12</v>
      </c>
      <c r="F42" s="40">
        <f t="shared" si="9"/>
        <v>13</v>
      </c>
      <c r="G42" s="41">
        <f>F42+1</f>
        <v>14</v>
      </c>
      <c r="I42" s="39">
        <f>1+O41</f>
        <v>6</v>
      </c>
      <c r="J42" s="40">
        <f t="shared" ref="J42:N44" si="10">1+I42</f>
        <v>7</v>
      </c>
      <c r="K42" s="40">
        <f t="shared" si="10"/>
        <v>8</v>
      </c>
      <c r="L42" s="40">
        <f t="shared" si="10"/>
        <v>9</v>
      </c>
      <c r="M42" s="40">
        <f t="shared" si="10"/>
        <v>10</v>
      </c>
      <c r="N42" s="40">
        <f t="shared" si="10"/>
        <v>11</v>
      </c>
      <c r="O42" s="41">
        <f>N42+1</f>
        <v>12</v>
      </c>
      <c r="Q42" s="39">
        <f>1+W41</f>
        <v>3</v>
      </c>
      <c r="R42" s="40">
        <f t="shared" ref="R42:V44" si="11">1+Q42</f>
        <v>4</v>
      </c>
      <c r="S42" s="40">
        <f t="shared" si="11"/>
        <v>5</v>
      </c>
      <c r="T42" s="40">
        <f t="shared" si="11"/>
        <v>6</v>
      </c>
      <c r="U42" s="40">
        <f t="shared" si="11"/>
        <v>7</v>
      </c>
      <c r="V42" s="40">
        <f t="shared" si="11"/>
        <v>8</v>
      </c>
      <c r="W42" s="41">
        <f>V42+1</f>
        <v>9</v>
      </c>
    </row>
    <row r="43" spans="1:23" ht="14.1" customHeight="1" x14ac:dyDescent="0.2">
      <c r="A43" s="39">
        <f>1+G42</f>
        <v>15</v>
      </c>
      <c r="B43" s="40">
        <f t="shared" si="9"/>
        <v>16</v>
      </c>
      <c r="C43" s="40">
        <f t="shared" si="9"/>
        <v>17</v>
      </c>
      <c r="D43" s="40">
        <f t="shared" si="9"/>
        <v>18</v>
      </c>
      <c r="E43" s="40">
        <f t="shared" si="9"/>
        <v>19</v>
      </c>
      <c r="F43" s="40">
        <f t="shared" si="9"/>
        <v>20</v>
      </c>
      <c r="G43" s="41">
        <f>F43+1</f>
        <v>21</v>
      </c>
      <c r="I43" s="39">
        <f>1+O42</f>
        <v>13</v>
      </c>
      <c r="J43" s="40">
        <f t="shared" si="10"/>
        <v>14</v>
      </c>
      <c r="K43" s="40">
        <f t="shared" si="10"/>
        <v>15</v>
      </c>
      <c r="L43" s="40">
        <f t="shared" si="10"/>
        <v>16</v>
      </c>
      <c r="M43" s="40">
        <f t="shared" si="10"/>
        <v>17</v>
      </c>
      <c r="N43" s="40">
        <f t="shared" si="10"/>
        <v>18</v>
      </c>
      <c r="O43" s="41">
        <f>N43+1</f>
        <v>19</v>
      </c>
      <c r="Q43" s="39">
        <f>1+W42</f>
        <v>10</v>
      </c>
      <c r="R43" s="40">
        <f t="shared" si="11"/>
        <v>11</v>
      </c>
      <c r="S43" s="40">
        <f t="shared" si="11"/>
        <v>12</v>
      </c>
      <c r="T43" s="40">
        <f t="shared" si="11"/>
        <v>13</v>
      </c>
      <c r="U43" s="40">
        <f t="shared" si="11"/>
        <v>14</v>
      </c>
      <c r="V43" s="40">
        <f t="shared" si="11"/>
        <v>15</v>
      </c>
      <c r="W43" s="41">
        <f>V43+1</f>
        <v>16</v>
      </c>
    </row>
    <row r="44" spans="1:23" ht="14.1" customHeight="1" x14ac:dyDescent="0.2">
      <c r="A44" s="39">
        <f>1+G43</f>
        <v>22</v>
      </c>
      <c r="B44" s="40">
        <f t="shared" si="9"/>
        <v>23</v>
      </c>
      <c r="C44" s="40">
        <f t="shared" si="9"/>
        <v>24</v>
      </c>
      <c r="D44" s="40">
        <f t="shared" si="9"/>
        <v>25</v>
      </c>
      <c r="E44" s="40">
        <f t="shared" si="9"/>
        <v>26</v>
      </c>
      <c r="F44" s="40">
        <f t="shared" si="9"/>
        <v>27</v>
      </c>
      <c r="G44" s="41">
        <f>1+F44</f>
        <v>28</v>
      </c>
      <c r="I44" s="39">
        <f>1+O43</f>
        <v>20</v>
      </c>
      <c r="J44" s="40">
        <f t="shared" si="10"/>
        <v>21</v>
      </c>
      <c r="K44" s="40">
        <f t="shared" si="10"/>
        <v>22</v>
      </c>
      <c r="L44" s="40">
        <f t="shared" si="10"/>
        <v>23</v>
      </c>
      <c r="M44" s="40">
        <f t="shared" si="10"/>
        <v>24</v>
      </c>
      <c r="N44" s="40">
        <f t="shared" si="10"/>
        <v>25</v>
      </c>
      <c r="O44" s="41">
        <f>1+N44</f>
        <v>26</v>
      </c>
      <c r="Q44" s="39">
        <f>1+W43</f>
        <v>17</v>
      </c>
      <c r="R44" s="40">
        <f t="shared" si="11"/>
        <v>18</v>
      </c>
      <c r="S44" s="40">
        <f t="shared" si="11"/>
        <v>19</v>
      </c>
      <c r="T44" s="40">
        <f t="shared" si="11"/>
        <v>20</v>
      </c>
      <c r="U44" s="40">
        <f t="shared" si="11"/>
        <v>21</v>
      </c>
      <c r="V44" s="40">
        <f t="shared" si="11"/>
        <v>22</v>
      </c>
      <c r="W44" s="41">
        <f>1+V44</f>
        <v>23</v>
      </c>
    </row>
    <row r="45" spans="1:23" ht="14.1" customHeight="1" x14ac:dyDescent="0.2">
      <c r="A45" s="39">
        <f>IF((1+G44)&gt;=VLOOKUP($AA$77+1,$Y$74:$Z$85,2),"",1+G44)</f>
        <v>29</v>
      </c>
      <c r="B45" s="40">
        <f>IF(OR(A45=0,MAXA(A45)&gt;=VLOOKUP($AA77+1,$Y$74:$Z$85,2)),"",1+A45)</f>
        <v>30</v>
      </c>
      <c r="C45" s="40" t="str">
        <f>IF(OR(B45=0,MAXA($A45:B45)&gt;=VLOOKUP($AA77+1,$Y$74:$Z$85,2)),"",1+B45)</f>
        <v/>
      </c>
      <c r="D45" s="40" t="str">
        <f>IF(OR(C45=0,MAXA($A45:C45)&gt;=VLOOKUP($AA77+1,$Y$74:$Z$85,2)),"",1+C45)</f>
        <v/>
      </c>
      <c r="E45" s="40" t="str">
        <f>IF(OR(D45=0,MAXA($A45:D45)&gt;=VLOOKUP($AA77+1,$Y$74:$Z$85,2)),"",1+D45)</f>
        <v/>
      </c>
      <c r="F45" s="40" t="str">
        <f>IF(OR(E45=0,MAXA($A45:E45)&gt;=VLOOKUP($AA77+1,$Y$74:$Z$85,2)),"",1+E45)</f>
        <v/>
      </c>
      <c r="G45" s="41" t="str">
        <f>IF(OR(F45=0,MAXA($A45:F45)&gt;=VLOOKUP($AA77+1,$Y$74:$Z$85,2)),"",1+F45)</f>
        <v/>
      </c>
      <c r="I45" s="39">
        <f>IF((1+O44)&gt;=VLOOKUP($AA78+1,$Y$74:$Z$85,2),"",1+O44)</f>
        <v>27</v>
      </c>
      <c r="J45" s="40">
        <f>IF(OR(I45=0,MAXA($H45:I45)&gt;=VLOOKUP($AA78+1,$Y$74:$Z$85,2)),"",1+I45)</f>
        <v>28</v>
      </c>
      <c r="K45" s="40">
        <f>IF(OR(J45=0,MAXA($H45:J45)&gt;=VLOOKUP($AA78+1,$Y$74:$Z$85,2)),"",1+J45)</f>
        <v>29</v>
      </c>
      <c r="L45" s="40">
        <f>IF(OR(K45=0,MAXA($H45:K45)&gt;=VLOOKUP($AA78+1,$Y$74:$Z$85,2)),"",1+K45)</f>
        <v>30</v>
      </c>
      <c r="M45" s="40">
        <f>IF(OR(L45=0,MAXA($H45:L45)&gt;=VLOOKUP($AA78+1,$Y$74:$Z$85,2)),"",1+L45)</f>
        <v>31</v>
      </c>
      <c r="N45" s="40" t="str">
        <f>IF(OR(M45=0,MAXA($H45:M45)&gt;=VLOOKUP($AA78+1,$Y$74:$Z$85,2)),"",1+M45)</f>
        <v/>
      </c>
      <c r="O45" s="41" t="str">
        <f>IF(OR(N45=0,MAXA($H45:N45)&gt;=VLOOKUP($AA78+1,$Y$74:$Z$85,2)),"",1+N45)</f>
        <v/>
      </c>
      <c r="Q45" s="39">
        <f>IF((1+W44)&gt;=VLOOKUP($AA79+1,$Y$74:$Z$85,2),"",1+W44)</f>
        <v>24</v>
      </c>
      <c r="R45" s="40">
        <f>IF(OR(Q45=0,MAXA(Q45)&gt;=VLOOKUP($AA79+1,$Y$74:$Z$85,2)),"",1+Q45)</f>
        <v>25</v>
      </c>
      <c r="S45" s="40">
        <f>IF(OR(R45=0,MAXA($Q45:R45)&gt;=VLOOKUP($AA79+1,$Y$74:$Z$85,2)),"",1+R45)</f>
        <v>26</v>
      </c>
      <c r="T45" s="40">
        <f>IF(OR(S45=0,MAXA($Q45:S45)&gt;=VLOOKUP($AA79+1,$Y$74:$Z$85,2)),"",1+S45)</f>
        <v>27</v>
      </c>
      <c r="U45" s="40">
        <f>IF(OR(T45=0,MAXA($Q45:T45)&gt;=VLOOKUP($AA79+1,$Y$74:$Z$85,2)),"",1+T45)</f>
        <v>28</v>
      </c>
      <c r="V45" s="40">
        <f>IF(OR(U45=0,MAXA($Q45:U45)&gt;=VLOOKUP($AA79+1,$Y$74:$Z$85,2)),"",1+U45)</f>
        <v>29</v>
      </c>
      <c r="W45" s="41">
        <f>IF(OR(V45=0,MAXA($Q45:V45)&gt;=VLOOKUP($AA79+1,$Y$74:$Z$85,2)),"",1+V45)</f>
        <v>30</v>
      </c>
    </row>
    <row r="46" spans="1:23" ht="14.1" customHeight="1" thickBot="1" x14ac:dyDescent="0.25">
      <c r="A46" s="42" t="str">
        <f>IF(OR(G45=0,(1+MAXA($A45:$G45))&gt;VLOOKUP($AA77+1,$Y$74:$Z$85,2)),"",1+G45)</f>
        <v/>
      </c>
      <c r="B46" s="43" t="str">
        <f>IF(OR(A45=0,(1+MAXA($A45:$G45))&gt;=VLOOKUP($AA77+1,$Y$74:$Z$85,2)),"",1+A46)</f>
        <v/>
      </c>
      <c r="C46" s="44"/>
      <c r="D46" s="44"/>
      <c r="E46" s="44"/>
      <c r="F46" s="44"/>
      <c r="G46" s="45"/>
      <c r="I46" s="42" t="str">
        <f>IF(OR(O45=0,(1+MAXA($I45:$O45))&gt;VLOOKUP($AA78+1,$Y$74:$Z$85,2)),"",1+O45)</f>
        <v/>
      </c>
      <c r="J46" s="43" t="str">
        <f>IF(OR(I46=0,(1+MAXA($I45:$O45))&gt;=VLOOKUP(AA78+1,$Y$74:$Z$85,2)),"",1+I46)</f>
        <v/>
      </c>
      <c r="K46" s="44"/>
      <c r="L46" s="44"/>
      <c r="M46" s="44"/>
      <c r="N46" s="44"/>
      <c r="O46" s="45"/>
      <c r="Q46" s="42" t="str">
        <f>IF(OR(W45=0,(1+MAXA($Q45:$W45))&gt;VLOOKUP($AA79+1,$Y$74:$Z$85,2)),"",1+W45)</f>
        <v/>
      </c>
      <c r="R46" s="43" t="str">
        <f>IF(OR(Q45=0,(1+MAXA($Q45:$W45))&gt;=VLOOKUP($AA79+1,$Y$74:$Z$85,2)),"",1+Q46)</f>
        <v/>
      </c>
      <c r="S46" s="44"/>
      <c r="T46" s="44"/>
      <c r="U46" s="44"/>
      <c r="V46" s="44"/>
      <c r="W46" s="45"/>
    </row>
    <row r="47" spans="1:23" ht="15" customHeight="1" x14ac:dyDescent="0.2"/>
    <row r="48" spans="1:23" ht="15" customHeight="1" thickBot="1" x14ac:dyDescent="0.25"/>
    <row r="49" spans="1:23" x14ac:dyDescent="0.2">
      <c r="A49" s="28" t="s">
        <v>83</v>
      </c>
      <c r="B49" s="29"/>
      <c r="C49" s="30"/>
      <c r="D49" s="30"/>
      <c r="E49" s="29"/>
      <c r="F49" s="29"/>
      <c r="G49" s="31"/>
      <c r="H49" s="32"/>
      <c r="I49" s="28" t="s">
        <v>84</v>
      </c>
      <c r="J49" s="29"/>
      <c r="K49" s="30"/>
      <c r="L49" s="29"/>
      <c r="M49" s="29"/>
      <c r="N49" s="29"/>
      <c r="O49" s="31"/>
      <c r="P49" s="32"/>
      <c r="Q49" s="28" t="s">
        <v>85</v>
      </c>
      <c r="R49" s="29"/>
      <c r="S49" s="30"/>
      <c r="T49" s="29"/>
      <c r="U49" s="29"/>
      <c r="V49" s="29"/>
      <c r="W49" s="31"/>
    </row>
    <row r="50" spans="1:23" ht="14.1" customHeight="1" thickBot="1" x14ac:dyDescent="0.25">
      <c r="A50" s="33" t="s">
        <v>76</v>
      </c>
      <c r="B50" s="34" t="s">
        <v>77</v>
      </c>
      <c r="C50" s="34" t="s">
        <v>78</v>
      </c>
      <c r="D50" s="34" t="s">
        <v>79</v>
      </c>
      <c r="E50" s="34" t="s">
        <v>79</v>
      </c>
      <c r="F50" s="34" t="s">
        <v>77</v>
      </c>
      <c r="G50" s="35" t="s">
        <v>77</v>
      </c>
      <c r="I50" s="33" t="s">
        <v>76</v>
      </c>
      <c r="J50" s="34" t="s">
        <v>77</v>
      </c>
      <c r="K50" s="34" t="s">
        <v>78</v>
      </c>
      <c r="L50" s="34" t="s">
        <v>79</v>
      </c>
      <c r="M50" s="34" t="s">
        <v>79</v>
      </c>
      <c r="N50" s="34" t="s">
        <v>77</v>
      </c>
      <c r="O50" s="35" t="s">
        <v>77</v>
      </c>
      <c r="Q50" s="33" t="s">
        <v>76</v>
      </c>
      <c r="R50" s="34" t="s">
        <v>77</v>
      </c>
      <c r="S50" s="34" t="s">
        <v>78</v>
      </c>
      <c r="T50" s="34" t="s">
        <v>79</v>
      </c>
      <c r="U50" s="34" t="s">
        <v>79</v>
      </c>
      <c r="V50" s="34" t="s">
        <v>77</v>
      </c>
      <c r="W50" s="35" t="s">
        <v>77</v>
      </c>
    </row>
    <row r="51" spans="1:23" ht="14.1" customHeight="1" x14ac:dyDescent="0.2">
      <c r="A51" s="36">
        <f>IF($AF$80=Z87,1,"")</f>
        <v>1</v>
      </c>
      <c r="B51" s="37">
        <f t="shared" ref="B51:G51" si="12">IF(OR($AF$80=AA87,A51&gt;=1),1+A51,"")</f>
        <v>2</v>
      </c>
      <c r="C51" s="37">
        <f t="shared" si="12"/>
        <v>3</v>
      </c>
      <c r="D51" s="37">
        <f t="shared" si="12"/>
        <v>4</v>
      </c>
      <c r="E51" s="37">
        <f t="shared" si="12"/>
        <v>5</v>
      </c>
      <c r="F51" s="37">
        <f t="shared" si="12"/>
        <v>6</v>
      </c>
      <c r="G51" s="38">
        <f t="shared" si="12"/>
        <v>7</v>
      </c>
      <c r="I51" s="36" t="str">
        <f>IF($AF$81=Z87,1,"")</f>
        <v/>
      </c>
      <c r="J51" s="37" t="str">
        <f t="shared" ref="J51:O51" si="13">IF(OR($AF$81=AA87,I51&gt;=1),1+I51,"")</f>
        <v/>
      </c>
      <c r="K51" s="37" t="str">
        <f t="shared" si="13"/>
        <v/>
      </c>
      <c r="L51" s="37">
        <f t="shared" si="13"/>
        <v>1</v>
      </c>
      <c r="M51" s="37">
        <f t="shared" si="13"/>
        <v>2</v>
      </c>
      <c r="N51" s="37">
        <f t="shared" si="13"/>
        <v>3</v>
      </c>
      <c r="O51" s="38">
        <f t="shared" si="13"/>
        <v>4</v>
      </c>
      <c r="Q51" s="36" t="str">
        <f>IF($AF$82=Z87,1,"")</f>
        <v/>
      </c>
      <c r="R51" s="37" t="str">
        <f t="shared" ref="R51:W51" si="14">IF(OR($AF$82=AA87,Q51&gt;=1),1+Q51,"")</f>
        <v/>
      </c>
      <c r="S51" s="37" t="str">
        <f t="shared" si="14"/>
        <v/>
      </c>
      <c r="T51" s="37" t="str">
        <f t="shared" si="14"/>
        <v/>
      </c>
      <c r="U51" s="37" t="str">
        <f t="shared" si="14"/>
        <v/>
      </c>
      <c r="V51" s="37" t="str">
        <f t="shared" si="14"/>
        <v/>
      </c>
      <c r="W51" s="38">
        <f t="shared" si="14"/>
        <v>1</v>
      </c>
    </row>
    <row r="52" spans="1:23" ht="14.1" customHeight="1" x14ac:dyDescent="0.2">
      <c r="A52" s="39">
        <f>1+G51</f>
        <v>8</v>
      </c>
      <c r="B52" s="40">
        <f t="shared" ref="B52:F54" si="15">1+A52</f>
        <v>9</v>
      </c>
      <c r="C52" s="40">
        <f t="shared" si="15"/>
        <v>10</v>
      </c>
      <c r="D52" s="40">
        <f t="shared" si="15"/>
        <v>11</v>
      </c>
      <c r="E52" s="40">
        <f t="shared" si="15"/>
        <v>12</v>
      </c>
      <c r="F52" s="40">
        <f t="shared" si="15"/>
        <v>13</v>
      </c>
      <c r="G52" s="41">
        <f>F52+1</f>
        <v>14</v>
      </c>
      <c r="I52" s="39">
        <f>1+O51</f>
        <v>5</v>
      </c>
      <c r="J52" s="40">
        <f t="shared" ref="J52:N54" si="16">1+I52</f>
        <v>6</v>
      </c>
      <c r="K52" s="40">
        <f t="shared" si="16"/>
        <v>7</v>
      </c>
      <c r="L52" s="40">
        <f t="shared" si="16"/>
        <v>8</v>
      </c>
      <c r="M52" s="40">
        <f t="shared" si="16"/>
        <v>9</v>
      </c>
      <c r="N52" s="40">
        <f t="shared" si="16"/>
        <v>10</v>
      </c>
      <c r="O52" s="41">
        <f>N52+1</f>
        <v>11</v>
      </c>
      <c r="Q52" s="39">
        <f>1+W51</f>
        <v>2</v>
      </c>
      <c r="R52" s="40">
        <f t="shared" ref="R52:V54" si="17">1+Q52</f>
        <v>3</v>
      </c>
      <c r="S52" s="40">
        <f t="shared" si="17"/>
        <v>4</v>
      </c>
      <c r="T52" s="40">
        <f t="shared" si="17"/>
        <v>5</v>
      </c>
      <c r="U52" s="40">
        <f t="shared" si="17"/>
        <v>6</v>
      </c>
      <c r="V52" s="40">
        <f t="shared" si="17"/>
        <v>7</v>
      </c>
      <c r="W52" s="41">
        <f>V52+1</f>
        <v>8</v>
      </c>
    </row>
    <row r="53" spans="1:23" ht="14.1" customHeight="1" x14ac:dyDescent="0.2">
      <c r="A53" s="39">
        <f>1+G52</f>
        <v>15</v>
      </c>
      <c r="B53" s="40">
        <f t="shared" si="15"/>
        <v>16</v>
      </c>
      <c r="C53" s="40">
        <f t="shared" si="15"/>
        <v>17</v>
      </c>
      <c r="D53" s="40">
        <f t="shared" si="15"/>
        <v>18</v>
      </c>
      <c r="E53" s="40">
        <f t="shared" si="15"/>
        <v>19</v>
      </c>
      <c r="F53" s="40">
        <f t="shared" si="15"/>
        <v>20</v>
      </c>
      <c r="G53" s="41">
        <f>F53+1</f>
        <v>21</v>
      </c>
      <c r="I53" s="39">
        <f>1+O52</f>
        <v>12</v>
      </c>
      <c r="J53" s="40">
        <f t="shared" si="16"/>
        <v>13</v>
      </c>
      <c r="K53" s="40">
        <f t="shared" si="16"/>
        <v>14</v>
      </c>
      <c r="L53" s="40">
        <f t="shared" si="16"/>
        <v>15</v>
      </c>
      <c r="M53" s="40">
        <f t="shared" si="16"/>
        <v>16</v>
      </c>
      <c r="N53" s="40">
        <f t="shared" si="16"/>
        <v>17</v>
      </c>
      <c r="O53" s="41">
        <f>N53+1</f>
        <v>18</v>
      </c>
      <c r="Q53" s="39">
        <f>1+W52</f>
        <v>9</v>
      </c>
      <c r="R53" s="40">
        <f t="shared" si="17"/>
        <v>10</v>
      </c>
      <c r="S53" s="40">
        <f t="shared" si="17"/>
        <v>11</v>
      </c>
      <c r="T53" s="40">
        <f t="shared" si="17"/>
        <v>12</v>
      </c>
      <c r="U53" s="40">
        <f t="shared" si="17"/>
        <v>13</v>
      </c>
      <c r="V53" s="40">
        <f t="shared" si="17"/>
        <v>14</v>
      </c>
      <c r="W53" s="41">
        <f>V53+1</f>
        <v>15</v>
      </c>
    </row>
    <row r="54" spans="1:23" ht="14.1" customHeight="1" x14ac:dyDescent="0.2">
      <c r="A54" s="39">
        <f>1+G53</f>
        <v>22</v>
      </c>
      <c r="B54" s="40">
        <f t="shared" si="15"/>
        <v>23</v>
      </c>
      <c r="C54" s="40">
        <f t="shared" si="15"/>
        <v>24</v>
      </c>
      <c r="D54" s="40">
        <f t="shared" si="15"/>
        <v>25</v>
      </c>
      <c r="E54" s="40">
        <f t="shared" si="15"/>
        <v>26</v>
      </c>
      <c r="F54" s="40">
        <f t="shared" si="15"/>
        <v>27</v>
      </c>
      <c r="G54" s="41">
        <f>1+F54</f>
        <v>28</v>
      </c>
      <c r="I54" s="39">
        <f>1+O53</f>
        <v>19</v>
      </c>
      <c r="J54" s="40">
        <f t="shared" si="16"/>
        <v>20</v>
      </c>
      <c r="K54" s="40">
        <f t="shared" si="16"/>
        <v>21</v>
      </c>
      <c r="L54" s="40">
        <f t="shared" si="16"/>
        <v>22</v>
      </c>
      <c r="M54" s="40">
        <f t="shared" si="16"/>
        <v>23</v>
      </c>
      <c r="N54" s="40">
        <f t="shared" si="16"/>
        <v>24</v>
      </c>
      <c r="O54" s="41">
        <f>1+N54</f>
        <v>25</v>
      </c>
      <c r="Q54" s="39">
        <f>1+W53</f>
        <v>16</v>
      </c>
      <c r="R54" s="40">
        <f t="shared" si="17"/>
        <v>17</v>
      </c>
      <c r="S54" s="40">
        <f t="shared" si="17"/>
        <v>18</v>
      </c>
      <c r="T54" s="40">
        <f t="shared" si="17"/>
        <v>19</v>
      </c>
      <c r="U54" s="40">
        <f t="shared" si="17"/>
        <v>20</v>
      </c>
      <c r="V54" s="40">
        <f t="shared" si="17"/>
        <v>21</v>
      </c>
      <c r="W54" s="41">
        <f>1+V54</f>
        <v>22</v>
      </c>
    </row>
    <row r="55" spans="1:23" ht="14.1" customHeight="1" x14ac:dyDescent="0.2">
      <c r="A55" s="39">
        <f>IF((1+G54)&gt;=VLOOKUP($AA$80+1,$Y$74:$Z$85,2),"",1+G54)</f>
        <v>29</v>
      </c>
      <c r="B55" s="40">
        <f>IF(OR(A55=0,MAXA(A55)&gt;=VLOOKUP($AA80+1,$Y$74:$Z$85,2)),"",1+A55)</f>
        <v>30</v>
      </c>
      <c r="C55" s="40">
        <f>IF(OR(B55=0,MAXA($A55:B55)&gt;=VLOOKUP($AA80+1,$Y$74:$Z$85,2)),"",1+B55)</f>
        <v>31</v>
      </c>
      <c r="D55" s="40" t="str">
        <f>IF(OR(C55=0,MAXA($A55:C55)&gt;=VLOOKUP($AA80+1,$Y$74:$Z$85,2)),"",1+C55)</f>
        <v/>
      </c>
      <c r="E55" s="40" t="str">
        <f>IF(OR(D55=0,MAXA($A55:D55)&gt;=VLOOKUP($AA80+1,$Y$74:$Z$85,2)),"",1+D55)</f>
        <v/>
      </c>
      <c r="F55" s="40" t="str">
        <f>IF(OR(E55=0,MAXA($A55:E55)&gt;=VLOOKUP($AA80+1,$Y$74:$Z$85,2)),"",1+E55)</f>
        <v/>
      </c>
      <c r="G55" s="41" t="str">
        <f>IF(OR(F55=0,MAXA($A55:F55)&gt;=VLOOKUP($AA80+1,$Y$74:$Z$85,2)),"",1+F55)</f>
        <v/>
      </c>
      <c r="I55" s="39">
        <f>IF((1+O54)&gt;=VLOOKUP($AA81+1,$Y$74:$Z$85,2),"",1+O54)</f>
        <v>26</v>
      </c>
      <c r="J55" s="40">
        <f>IF(OR(I55=0,MAXA($H55:I55)&gt;=VLOOKUP($AA81+1,$Y$74:$Z$85,2)),"",1+I55)</f>
        <v>27</v>
      </c>
      <c r="K55" s="40">
        <f>IF(OR(J55=0,MAXA($H55:J55)&gt;=VLOOKUP($AA81+1,$Y$74:$Z$85,2)),"",1+J55)</f>
        <v>28</v>
      </c>
      <c r="L55" s="40">
        <f>IF(OR(K55=0,MAXA($H55:K55)&gt;=VLOOKUP($AA81+1,$Y$74:$Z$85,2)),"",1+K55)</f>
        <v>29</v>
      </c>
      <c r="M55" s="40">
        <f>IF(OR(L55=0,MAXA($H55:L55)&gt;=VLOOKUP($AA81+1,$Y$74:$Z$85,2)),"",1+L55)</f>
        <v>30</v>
      </c>
      <c r="N55" s="40">
        <f>IF(OR(M55=0,MAXA($H55:M55)&gt;=VLOOKUP($AA81+1,$Y$74:$Z$85,2)),"",1+M55)</f>
        <v>31</v>
      </c>
      <c r="O55" s="41" t="str">
        <f>IF(OR(N55=0,MAXA($H55:N55)&gt;=VLOOKUP($AA81+1,$Y$74:$Z$85,2)),"",1+N55)</f>
        <v/>
      </c>
      <c r="Q55" s="39">
        <f>IF((1+W54)&gt;=VLOOKUP($AA82+1,$Y$74:$Z$85,2),"",1+W54)</f>
        <v>23</v>
      </c>
      <c r="R55" s="40">
        <f>IF(OR(Q55=0,MAXA(Q55)&gt;=VLOOKUP($AA82+1,$Y$74:$Z$85,2)),"",1+Q55)</f>
        <v>24</v>
      </c>
      <c r="S55" s="40">
        <f>IF(OR(R55=0,MAXA($Q55:R55)&gt;=VLOOKUP($AA82+1,$Y$74:$Z$85,2)),"",1+R55)</f>
        <v>25</v>
      </c>
      <c r="T55" s="40">
        <f>IF(OR(S55=0,MAXA($Q55:S55)&gt;=VLOOKUP($AA82+1,$Y$74:$Z$85,2)),"",1+S55)</f>
        <v>26</v>
      </c>
      <c r="U55" s="40">
        <f>IF(OR(T55=0,MAXA($Q55:T55)&gt;=VLOOKUP($AA82+1,$Y$74:$Z$85,2)),"",1+T55)</f>
        <v>27</v>
      </c>
      <c r="V55" s="40">
        <f>IF(OR(U55=0,MAXA($Q55:U55)&gt;=VLOOKUP($AA82+1,$Y$74:$Z$85,2)),"",1+U55)</f>
        <v>28</v>
      </c>
      <c r="W55" s="41">
        <f>IF(OR(V55=0,MAXA($Q55:V55)&gt;=VLOOKUP($AA82+1,$Y$74:$Z$85,2)),"",1+V55)</f>
        <v>29</v>
      </c>
    </row>
    <row r="56" spans="1:23" ht="14.1" customHeight="1" thickBot="1" x14ac:dyDescent="0.25">
      <c r="A56" s="42" t="str">
        <f>IF(OR(G55=0,(1+MAXA($A55:$G55))&gt;VLOOKUP($AA80+1,$Y$74:$Z$85,2)),"",1+G55)</f>
        <v/>
      </c>
      <c r="B56" s="43" t="str">
        <f>IF(OR(A55=0,(1+MAXA($A55:$G55))&gt;=VLOOKUP($AA80+1,$Y$74:$Z$85,2)),"",1+A56)</f>
        <v/>
      </c>
      <c r="C56" s="44"/>
      <c r="D56" s="44"/>
      <c r="E56" s="44"/>
      <c r="F56" s="44"/>
      <c r="G56" s="45"/>
      <c r="I56" s="42" t="str">
        <f>IF(OR(O55=0,(1+MAXA($I55:$O55))&gt;VLOOKUP($AA74+1,$Y$74:$Z$85,2)),"",1+O55)</f>
        <v/>
      </c>
      <c r="J56" s="43" t="str">
        <f>IF(OR(I56=0,(1+MAXA($I55:$O55))&gt;=VLOOKUP(AA74+1,$Y$74:$Z$85,2)),"",1+I56)</f>
        <v/>
      </c>
      <c r="K56" s="44"/>
      <c r="L56" s="44"/>
      <c r="M56" s="44"/>
      <c r="N56" s="44"/>
      <c r="O56" s="45"/>
      <c r="Q56" s="42">
        <f>IF(OR(W55=0,(1+MAXA($Q55:$W55))&gt;VLOOKUP($AA82+1,$Y$74:$Z$85,2)),"",1+W55)</f>
        <v>30</v>
      </c>
      <c r="R56" s="43" t="str">
        <f>IF(OR(Q55=0,(1+MAXA($Q55:$W55))&gt;=VLOOKUP($AA82+1,$Y$74:$Z$85,2)),"",1+Q56)</f>
        <v/>
      </c>
      <c r="S56" s="44"/>
      <c r="T56" s="44"/>
      <c r="U56" s="44"/>
      <c r="V56" s="44"/>
      <c r="W56" s="45"/>
    </row>
    <row r="57" spans="1:23" ht="15" customHeight="1" x14ac:dyDescent="0.2"/>
    <row r="58" spans="1:23" ht="15" customHeight="1" thickBot="1" x14ac:dyDescent="0.25"/>
    <row r="59" spans="1:23" x14ac:dyDescent="0.2">
      <c r="A59" s="28" t="s">
        <v>86</v>
      </c>
      <c r="B59" s="29"/>
      <c r="C59" s="30"/>
      <c r="D59" s="29"/>
      <c r="E59" s="29"/>
      <c r="F59" s="29"/>
      <c r="G59" s="31"/>
      <c r="H59" s="32"/>
      <c r="I59" s="28" t="s">
        <v>87</v>
      </c>
      <c r="J59" s="29"/>
      <c r="K59" s="30"/>
      <c r="L59" s="29"/>
      <c r="M59" s="29"/>
      <c r="N59" s="29"/>
      <c r="O59" s="31"/>
      <c r="P59" s="32"/>
      <c r="Q59" s="28" t="s">
        <v>88</v>
      </c>
      <c r="R59" s="29"/>
      <c r="S59" s="30"/>
      <c r="T59" s="29"/>
      <c r="U59" s="29"/>
      <c r="V59" s="29"/>
      <c r="W59" s="31"/>
    </row>
    <row r="60" spans="1:23" ht="14.1" customHeight="1" thickBot="1" x14ac:dyDescent="0.25">
      <c r="A60" s="33" t="s">
        <v>76</v>
      </c>
      <c r="B60" s="34" t="s">
        <v>77</v>
      </c>
      <c r="C60" s="34" t="s">
        <v>78</v>
      </c>
      <c r="D60" s="34" t="s">
        <v>79</v>
      </c>
      <c r="E60" s="34" t="s">
        <v>79</v>
      </c>
      <c r="F60" s="34" t="s">
        <v>77</v>
      </c>
      <c r="G60" s="35" t="s">
        <v>77</v>
      </c>
      <c r="I60" s="33" t="s">
        <v>76</v>
      </c>
      <c r="J60" s="34" t="s">
        <v>77</v>
      </c>
      <c r="K60" s="34" t="s">
        <v>78</v>
      </c>
      <c r="L60" s="34" t="s">
        <v>79</v>
      </c>
      <c r="M60" s="34" t="s">
        <v>79</v>
      </c>
      <c r="N60" s="34" t="s">
        <v>77</v>
      </c>
      <c r="O60" s="35" t="s">
        <v>77</v>
      </c>
      <c r="Q60" s="33" t="s">
        <v>76</v>
      </c>
      <c r="R60" s="34" t="s">
        <v>77</v>
      </c>
      <c r="S60" s="34" t="s">
        <v>78</v>
      </c>
      <c r="T60" s="34" t="s">
        <v>79</v>
      </c>
      <c r="U60" s="34" t="s">
        <v>79</v>
      </c>
      <c r="V60" s="34" t="s">
        <v>77</v>
      </c>
      <c r="W60" s="35" t="s">
        <v>77</v>
      </c>
    </row>
    <row r="61" spans="1:23" ht="14.1" customHeight="1" x14ac:dyDescent="0.2">
      <c r="A61" s="36" t="str">
        <f>IF($AF$83=Z87,1,"")</f>
        <v/>
      </c>
      <c r="B61" s="37">
        <f t="shared" ref="B61:G61" si="18">IF(OR($AF$83=AA87,A61&gt;=1),1+A61,"")</f>
        <v>1</v>
      </c>
      <c r="C61" s="37">
        <f t="shared" si="18"/>
        <v>2</v>
      </c>
      <c r="D61" s="37">
        <f t="shared" si="18"/>
        <v>3</v>
      </c>
      <c r="E61" s="37">
        <f t="shared" si="18"/>
        <v>4</v>
      </c>
      <c r="F61" s="37">
        <f t="shared" si="18"/>
        <v>5</v>
      </c>
      <c r="G61" s="38">
        <f t="shared" si="18"/>
        <v>6</v>
      </c>
      <c r="I61" s="36" t="str">
        <f>IF($AF$84=Z87,1,"")</f>
        <v/>
      </c>
      <c r="J61" s="37" t="str">
        <f t="shared" ref="J61:O61" si="19">IF(OR($AF$84=AA87,I61&gt;=1),1+I61,"")</f>
        <v/>
      </c>
      <c r="K61" s="37" t="str">
        <f t="shared" si="19"/>
        <v/>
      </c>
      <c r="L61" s="37" t="str">
        <f t="shared" si="19"/>
        <v/>
      </c>
      <c r="M61" s="37">
        <f t="shared" si="19"/>
        <v>1</v>
      </c>
      <c r="N61" s="37">
        <f t="shared" si="19"/>
        <v>2</v>
      </c>
      <c r="O61" s="38">
        <f t="shared" si="19"/>
        <v>3</v>
      </c>
      <c r="Q61" s="36" t="str">
        <f>IF($AF$85=Z87,1,"")</f>
        <v/>
      </c>
      <c r="R61" s="47" t="str">
        <f t="shared" ref="R61:W61" si="20">IF(OR($AF$85=AA87,Q61&gt;=1),1+Q61,"")</f>
        <v/>
      </c>
      <c r="S61" s="37" t="str">
        <f t="shared" si="20"/>
        <v/>
      </c>
      <c r="T61" s="37" t="str">
        <f t="shared" si="20"/>
        <v/>
      </c>
      <c r="U61" s="37" t="str">
        <f t="shared" si="20"/>
        <v/>
      </c>
      <c r="V61" s="37" t="str">
        <f t="shared" si="20"/>
        <v/>
      </c>
      <c r="W61" s="38">
        <f t="shared" si="20"/>
        <v>1</v>
      </c>
    </row>
    <row r="62" spans="1:23" ht="14.1" customHeight="1" x14ac:dyDescent="0.2">
      <c r="A62" s="39">
        <f>1+G61</f>
        <v>7</v>
      </c>
      <c r="B62" s="40">
        <f t="shared" ref="B62:F64" si="21">1+A62</f>
        <v>8</v>
      </c>
      <c r="C62" s="40">
        <f t="shared" si="21"/>
        <v>9</v>
      </c>
      <c r="D62" s="40">
        <f t="shared" si="21"/>
        <v>10</v>
      </c>
      <c r="E62" s="40">
        <f t="shared" si="21"/>
        <v>11</v>
      </c>
      <c r="F62" s="40">
        <f t="shared" si="21"/>
        <v>12</v>
      </c>
      <c r="G62" s="41">
        <f>F62+1</f>
        <v>13</v>
      </c>
      <c r="I62" s="39">
        <f>1+O61</f>
        <v>4</v>
      </c>
      <c r="J62" s="40">
        <f t="shared" ref="J62:N64" si="22">1+I62</f>
        <v>5</v>
      </c>
      <c r="K62" s="40">
        <f t="shared" si="22"/>
        <v>6</v>
      </c>
      <c r="L62" s="40">
        <f t="shared" si="22"/>
        <v>7</v>
      </c>
      <c r="M62" s="40">
        <f t="shared" si="22"/>
        <v>8</v>
      </c>
      <c r="N62" s="40">
        <f t="shared" si="22"/>
        <v>9</v>
      </c>
      <c r="O62" s="41">
        <f>N62+1</f>
        <v>10</v>
      </c>
      <c r="Q62" s="39">
        <f>1+W61</f>
        <v>2</v>
      </c>
      <c r="R62" s="48">
        <f t="shared" ref="R62:V64" si="23">1+Q62</f>
        <v>3</v>
      </c>
      <c r="S62" s="40">
        <f t="shared" si="23"/>
        <v>4</v>
      </c>
      <c r="T62" s="40">
        <f t="shared" si="23"/>
        <v>5</v>
      </c>
      <c r="U62" s="40">
        <f t="shared" si="23"/>
        <v>6</v>
      </c>
      <c r="V62" s="40">
        <f t="shared" si="23"/>
        <v>7</v>
      </c>
      <c r="W62" s="41">
        <f>V62+1</f>
        <v>8</v>
      </c>
    </row>
    <row r="63" spans="1:23" ht="14.1" customHeight="1" x14ac:dyDescent="0.2">
      <c r="A63" s="39">
        <f>1+G62</f>
        <v>14</v>
      </c>
      <c r="B63" s="40">
        <f t="shared" si="21"/>
        <v>15</v>
      </c>
      <c r="C63" s="40">
        <f t="shared" si="21"/>
        <v>16</v>
      </c>
      <c r="D63" s="40">
        <f t="shared" si="21"/>
        <v>17</v>
      </c>
      <c r="E63" s="40">
        <f t="shared" si="21"/>
        <v>18</v>
      </c>
      <c r="F63" s="40">
        <f t="shared" si="21"/>
        <v>19</v>
      </c>
      <c r="G63" s="41">
        <f>F63+1</f>
        <v>20</v>
      </c>
      <c r="I63" s="39">
        <f>1+O62</f>
        <v>11</v>
      </c>
      <c r="J63" s="40">
        <f t="shared" si="22"/>
        <v>12</v>
      </c>
      <c r="K63" s="40">
        <f t="shared" si="22"/>
        <v>13</v>
      </c>
      <c r="L63" s="40">
        <f t="shared" si="22"/>
        <v>14</v>
      </c>
      <c r="M63" s="40">
        <f t="shared" si="22"/>
        <v>15</v>
      </c>
      <c r="N63" s="40">
        <f t="shared" si="22"/>
        <v>16</v>
      </c>
      <c r="O63" s="41">
        <f>N63+1</f>
        <v>17</v>
      </c>
      <c r="Q63" s="39">
        <f>1+W62</f>
        <v>9</v>
      </c>
      <c r="R63" s="48">
        <f t="shared" si="23"/>
        <v>10</v>
      </c>
      <c r="S63" s="40">
        <f t="shared" si="23"/>
        <v>11</v>
      </c>
      <c r="T63" s="40">
        <f t="shared" si="23"/>
        <v>12</v>
      </c>
      <c r="U63" s="40">
        <f t="shared" si="23"/>
        <v>13</v>
      </c>
      <c r="V63" s="40">
        <f t="shared" si="23"/>
        <v>14</v>
      </c>
      <c r="W63" s="41">
        <f>V63+1</f>
        <v>15</v>
      </c>
    </row>
    <row r="64" spans="1:23" ht="14.1" customHeight="1" x14ac:dyDescent="0.2">
      <c r="A64" s="39">
        <f>1+G63</f>
        <v>21</v>
      </c>
      <c r="B64" s="40">
        <f t="shared" si="21"/>
        <v>22</v>
      </c>
      <c r="C64" s="40">
        <f t="shared" si="21"/>
        <v>23</v>
      </c>
      <c r="D64" s="40">
        <f t="shared" si="21"/>
        <v>24</v>
      </c>
      <c r="E64" s="40">
        <f t="shared" si="21"/>
        <v>25</v>
      </c>
      <c r="F64" s="40">
        <f t="shared" si="21"/>
        <v>26</v>
      </c>
      <c r="G64" s="41">
        <f>1+F64</f>
        <v>27</v>
      </c>
      <c r="I64" s="39">
        <f>1+O63</f>
        <v>18</v>
      </c>
      <c r="J64" s="40">
        <f t="shared" si="22"/>
        <v>19</v>
      </c>
      <c r="K64" s="40">
        <f t="shared" si="22"/>
        <v>20</v>
      </c>
      <c r="L64" s="40">
        <f t="shared" si="22"/>
        <v>21</v>
      </c>
      <c r="M64" s="40">
        <f t="shared" si="22"/>
        <v>22</v>
      </c>
      <c r="N64" s="40">
        <f t="shared" si="22"/>
        <v>23</v>
      </c>
      <c r="O64" s="41">
        <f>1+N64</f>
        <v>24</v>
      </c>
      <c r="Q64" s="39">
        <f>1+W63</f>
        <v>16</v>
      </c>
      <c r="R64" s="48">
        <f t="shared" si="23"/>
        <v>17</v>
      </c>
      <c r="S64" s="40">
        <f t="shared" si="23"/>
        <v>18</v>
      </c>
      <c r="T64" s="40">
        <f t="shared" si="23"/>
        <v>19</v>
      </c>
      <c r="U64" s="40">
        <f t="shared" si="23"/>
        <v>20</v>
      </c>
      <c r="V64" s="40">
        <f t="shared" si="23"/>
        <v>21</v>
      </c>
      <c r="W64" s="41">
        <f>1+V64</f>
        <v>22</v>
      </c>
    </row>
    <row r="65" spans="1:33" ht="14.1" customHeight="1" x14ac:dyDescent="0.2">
      <c r="A65" s="39">
        <f>IF((1+G64)&gt;=VLOOKUP($AA$83+1,$Y$74:$Z$85,2),"",1+G64)</f>
        <v>28</v>
      </c>
      <c r="B65" s="40">
        <f>IF(OR(A65=0,MAXA(A65)&gt;=VLOOKUP($AA83+1,$Y$74:$Z$85,2)),"",1+A65)</f>
        <v>29</v>
      </c>
      <c r="C65" s="40">
        <f>IF(OR(B65=0,MAXA($A65:B65)&gt;=VLOOKUP($AA83+1,$Y$74:$Z$85,2)),"",1+B65)</f>
        <v>30</v>
      </c>
      <c r="D65" s="40">
        <f>IF(OR(C65=0,MAXA($A65:C65)&gt;=VLOOKUP($AA83+1,$Y$74:$Z$85,2)),"",1+C65)</f>
        <v>31</v>
      </c>
      <c r="E65" s="40" t="str">
        <f>IF(OR(D65=0,MAXA($A65:D65)&gt;=VLOOKUP($AA83+1,$Y$74:$Z$85,2)),"",1+D65)</f>
        <v/>
      </c>
      <c r="F65" s="40" t="str">
        <f>IF(OR(E65=0,MAXA($A65:E65)&gt;=VLOOKUP($AA83+1,$Y$74:$Z$85,2)),"",1+E65)</f>
        <v/>
      </c>
      <c r="G65" s="41" t="str">
        <f>IF(OR(F65=0,MAXA($A65:F65)&gt;=VLOOKUP($AA83+1,$Y$74:$Z$85,2)),"",1+F65)</f>
        <v/>
      </c>
      <c r="I65" s="39">
        <f>IF((1+O64)&gt;=VLOOKUP($AA84+1,$Y$74:$Z$85,2),"",1+O64)</f>
        <v>25</v>
      </c>
      <c r="J65" s="40">
        <f>IF(OR(I65=0,MAXA($H65:I65)&gt;=VLOOKUP($AA84+1,$Y$74:$Z$85,2)),"",1+I65)</f>
        <v>26</v>
      </c>
      <c r="K65" s="40">
        <f>IF(OR(J65=0,MAXA($H65:J65)&gt;=VLOOKUP($AA84+1,$Y$74:$Z$85,2)),"",1+J65)</f>
        <v>27</v>
      </c>
      <c r="L65" s="40">
        <f>IF(OR(K65=0,MAXA($H65:K65)&gt;=VLOOKUP($AA84+1,$Y$74:$Z$85,2)),"",1+K65)</f>
        <v>28</v>
      </c>
      <c r="M65" s="40">
        <f>IF(OR(L65=0,MAXA($H65:L65)&gt;=VLOOKUP($AA84+1,$Y$74:$Z$85,2)),"",1+L65)</f>
        <v>29</v>
      </c>
      <c r="N65" s="40">
        <f>IF(OR(M65=0,MAXA($H65:M65)&gt;=VLOOKUP($AA84+1,$Y$74:$Z$85,2)),"",1+M65)</f>
        <v>30</v>
      </c>
      <c r="O65" s="41" t="str">
        <f>IF(OR(N65=0,MAXA($H65:N65)&gt;=VLOOKUP($AA84+1,$Y$74:$Z$85,2)),"",1+N65)</f>
        <v/>
      </c>
      <c r="Q65" s="39">
        <f>IF((1+W64)&gt;=VLOOKUP($AA85+1,$Y$74:$Z$85,2),"",1+W64)</f>
        <v>23</v>
      </c>
      <c r="R65" s="48">
        <f>IF(OR(Q65=0,MAXA(Q65)&gt;=VLOOKUP($AA85+1,$Y$74:$Z$85,2)),"",1+Q65)</f>
        <v>24</v>
      </c>
      <c r="S65" s="40">
        <f>IF(OR(R65=0,MAXA($Q65:R65)&gt;=VLOOKUP($AA85+1,$Y$74:$Z$85,2)),"",1+R65)</f>
        <v>25</v>
      </c>
      <c r="T65" s="40">
        <f>IF(OR(S65=0,MAXA($Q65:S65)&gt;=VLOOKUP($AA85+1,$Y$74:$Z$85,2)),"",1+S65)</f>
        <v>26</v>
      </c>
      <c r="U65" s="40">
        <f>IF(OR(T65=0,MAXA($Q65:T65)&gt;=VLOOKUP($AA85+1,$Y$74:$Z$85,2)),"",1+T65)</f>
        <v>27</v>
      </c>
      <c r="V65" s="40">
        <f>IF(OR(U65=0,MAXA($Q65:U65)&gt;=VLOOKUP($AA85+1,$Y$74:$Z$85,2)),"",1+U65)</f>
        <v>28</v>
      </c>
      <c r="W65" s="41">
        <f>IF(OR(V65=0,MAXA($Q65:V65)&gt;=VLOOKUP($AA85+1,$Y$74:$Z$85,2)),"",1+V65)</f>
        <v>29</v>
      </c>
    </row>
    <row r="66" spans="1:33" ht="14.1" customHeight="1" thickBot="1" x14ac:dyDescent="0.25">
      <c r="A66" s="42" t="str">
        <f>IF(OR(G65=0,(1+MAXA($A65:$G65))&gt;VLOOKUP($AA83+1,$Y$74:$Z$85,2)),"",1+G65)</f>
        <v/>
      </c>
      <c r="B66" s="43" t="str">
        <f>IF(OR(A65=0,(1+MAXA($A65:$G65))&gt;=VLOOKUP($AA83+1,$Y$74:$Z$85,2)),"",1+A66)</f>
        <v/>
      </c>
      <c r="C66" s="44"/>
      <c r="D66" s="44"/>
      <c r="E66" s="44"/>
      <c r="F66" s="44"/>
      <c r="G66" s="45"/>
      <c r="I66" s="42" t="str">
        <f>IF(OR(O65=0,(1+MAXA($I65:$O65))&gt;VLOOKUP($AA84+1,$Y$74:$Z$85,2)),"",1+O65)</f>
        <v/>
      </c>
      <c r="J66" s="43" t="str">
        <f>IF(OR(I66=0,(1+MAXA($I65:$O65))&gt;=VLOOKUP(AA84+1,$Y$74:$Z$85,2)),"",1+I66)</f>
        <v/>
      </c>
      <c r="K66" s="44"/>
      <c r="L66" s="44"/>
      <c r="M66" s="44"/>
      <c r="N66" s="44"/>
      <c r="O66" s="45"/>
      <c r="Q66" s="42">
        <f>IF(OR(W65=0,(1+MAXA($Q65:$W65))&gt;VLOOKUP($AA85+1,$Y$74:$Z$85,2)),"",1+W65)</f>
        <v>30</v>
      </c>
      <c r="R66" s="49">
        <f>IF(OR(Q65=0,(1+MAXA($Q65:$W65))&gt;=VLOOKUP($AA85+1,$Y$74:$Z$85,2)),"",1+Q66)</f>
        <v>31</v>
      </c>
      <c r="S66" s="44"/>
      <c r="T66" s="44"/>
      <c r="U66" s="44"/>
      <c r="V66" s="44"/>
      <c r="W66" s="45"/>
    </row>
    <row r="67" spans="1:33" hidden="1" x14ac:dyDescent="0.2"/>
    <row r="68" spans="1:33" hidden="1" x14ac:dyDescent="0.2"/>
    <row r="69" spans="1:33" hidden="1" x14ac:dyDescent="0.2"/>
    <row r="70" spans="1:33" hidden="1" x14ac:dyDescent="0.2"/>
    <row r="71" spans="1:33" ht="13.5" hidden="1" thickBot="1" x14ac:dyDescent="0.25"/>
    <row r="72" spans="1:33" ht="18.75" hidden="1" thickTop="1" x14ac:dyDescent="0.25">
      <c r="Y72" s="50" t="s">
        <v>89</v>
      </c>
      <c r="Z72" s="51"/>
      <c r="AA72" s="51"/>
      <c r="AB72" s="51"/>
      <c r="AC72" s="51"/>
      <c r="AD72" s="51"/>
      <c r="AE72" s="51"/>
      <c r="AF72" s="51"/>
      <c r="AG72" s="52"/>
    </row>
    <row r="73" spans="1:33" ht="18" hidden="1" x14ac:dyDescent="0.25">
      <c r="Y73" s="53" t="s">
        <v>90</v>
      </c>
      <c r="Z73" s="54"/>
      <c r="AA73" s="54"/>
      <c r="AB73" s="54"/>
      <c r="AC73" s="54"/>
      <c r="AD73" s="54"/>
      <c r="AE73" s="54"/>
      <c r="AF73" s="54"/>
      <c r="AG73" s="55"/>
    </row>
    <row r="74" spans="1:33" hidden="1" x14ac:dyDescent="0.2">
      <c r="Y74" s="56">
        <v>1</v>
      </c>
      <c r="Z74" s="57">
        <v>31</v>
      </c>
      <c r="AA74" s="57">
        <v>0</v>
      </c>
      <c r="AB74" s="58" t="s">
        <v>91</v>
      </c>
      <c r="AC74" s="59"/>
      <c r="AD74" s="59"/>
      <c r="AE74" s="60">
        <f>DATE($Z$88,Y74,1)</f>
        <v>43101</v>
      </c>
      <c r="AF74" s="57">
        <f t="shared" ref="AF74:AF85" si="24">MOD(AE74,7)</f>
        <v>2</v>
      </c>
      <c r="AG74" s="61"/>
    </row>
    <row r="75" spans="1:33" hidden="1" x14ac:dyDescent="0.2">
      <c r="Y75" s="56">
        <v>2</v>
      </c>
      <c r="Z75" s="57">
        <f>IF(MOD(O21,4)=0,29,28)</f>
        <v>28</v>
      </c>
      <c r="AA75" s="57">
        <v>1</v>
      </c>
      <c r="AB75" s="58" t="s">
        <v>92</v>
      </c>
      <c r="AC75" s="59"/>
      <c r="AD75" s="59"/>
      <c r="AE75" s="60">
        <f t="shared" ref="AE75:AE85" si="25">AE74+Z74</f>
        <v>43132</v>
      </c>
      <c r="AF75" s="57">
        <f t="shared" si="24"/>
        <v>5</v>
      </c>
      <c r="AG75" s="61"/>
    </row>
    <row r="76" spans="1:33" hidden="1" x14ac:dyDescent="0.2">
      <c r="Y76" s="56">
        <v>3</v>
      </c>
      <c r="Z76" s="57">
        <v>31</v>
      </c>
      <c r="AA76" s="57">
        <v>2</v>
      </c>
      <c r="AB76" s="58" t="s">
        <v>93</v>
      </c>
      <c r="AC76" s="59"/>
      <c r="AD76" s="59"/>
      <c r="AE76" s="60">
        <f t="shared" si="25"/>
        <v>43160</v>
      </c>
      <c r="AF76" s="57">
        <f t="shared" si="24"/>
        <v>5</v>
      </c>
      <c r="AG76" s="61"/>
    </row>
    <row r="77" spans="1:33" hidden="1" x14ac:dyDescent="0.2">
      <c r="Y77" s="56">
        <v>4</v>
      </c>
      <c r="Z77" s="57">
        <v>30</v>
      </c>
      <c r="AA77" s="57">
        <v>3</v>
      </c>
      <c r="AB77" s="58" t="s">
        <v>94</v>
      </c>
      <c r="AC77" s="59"/>
      <c r="AD77" s="59"/>
      <c r="AE77" s="60">
        <f t="shared" si="25"/>
        <v>43191</v>
      </c>
      <c r="AF77" s="57">
        <f t="shared" si="24"/>
        <v>1</v>
      </c>
      <c r="AG77" s="61"/>
    </row>
    <row r="78" spans="1:33" hidden="1" x14ac:dyDescent="0.2">
      <c r="Y78" s="56">
        <v>5</v>
      </c>
      <c r="Z78" s="57">
        <v>31</v>
      </c>
      <c r="AA78" s="57">
        <v>4</v>
      </c>
      <c r="AB78" s="58" t="s">
        <v>95</v>
      </c>
      <c r="AC78" s="59"/>
      <c r="AD78" s="59"/>
      <c r="AE78" s="60">
        <f t="shared" si="25"/>
        <v>43221</v>
      </c>
      <c r="AF78" s="57">
        <f t="shared" si="24"/>
        <v>3</v>
      </c>
      <c r="AG78" s="61"/>
    </row>
    <row r="79" spans="1:33" hidden="1" x14ac:dyDescent="0.2">
      <c r="Y79" s="56">
        <v>6</v>
      </c>
      <c r="Z79" s="57">
        <v>30</v>
      </c>
      <c r="AA79" s="57">
        <v>5</v>
      </c>
      <c r="AB79" s="58" t="s">
        <v>96</v>
      </c>
      <c r="AC79" s="59"/>
      <c r="AD79" s="59"/>
      <c r="AE79" s="60">
        <f t="shared" si="25"/>
        <v>43252</v>
      </c>
      <c r="AF79" s="57">
        <f t="shared" si="24"/>
        <v>6</v>
      </c>
      <c r="AG79" s="61"/>
    </row>
    <row r="80" spans="1:33" hidden="1" x14ac:dyDescent="0.2">
      <c r="Y80" s="56">
        <v>7</v>
      </c>
      <c r="Z80" s="57">
        <v>31</v>
      </c>
      <c r="AA80" s="57">
        <v>6</v>
      </c>
      <c r="AB80" s="58" t="s">
        <v>97</v>
      </c>
      <c r="AC80" s="59"/>
      <c r="AD80" s="59"/>
      <c r="AE80" s="60">
        <f t="shared" si="25"/>
        <v>43282</v>
      </c>
      <c r="AF80" s="57">
        <f t="shared" si="24"/>
        <v>1</v>
      </c>
      <c r="AG80" s="61"/>
    </row>
    <row r="81" spans="25:33" hidden="1" x14ac:dyDescent="0.2">
      <c r="Y81" s="56">
        <v>8</v>
      </c>
      <c r="Z81" s="57">
        <v>31</v>
      </c>
      <c r="AA81" s="57">
        <v>7</v>
      </c>
      <c r="AB81" s="58" t="s">
        <v>98</v>
      </c>
      <c r="AC81" s="59"/>
      <c r="AD81" s="59"/>
      <c r="AE81" s="60">
        <f t="shared" si="25"/>
        <v>43313</v>
      </c>
      <c r="AF81" s="57">
        <f t="shared" si="24"/>
        <v>4</v>
      </c>
      <c r="AG81" s="61"/>
    </row>
    <row r="82" spans="25:33" hidden="1" x14ac:dyDescent="0.2">
      <c r="Y82" s="56">
        <v>9</v>
      </c>
      <c r="Z82" s="57">
        <v>30</v>
      </c>
      <c r="AA82" s="57">
        <v>8</v>
      </c>
      <c r="AB82" s="58" t="s">
        <v>99</v>
      </c>
      <c r="AC82" s="59"/>
      <c r="AD82" s="59"/>
      <c r="AE82" s="60">
        <f t="shared" si="25"/>
        <v>43344</v>
      </c>
      <c r="AF82" s="57">
        <f t="shared" si="24"/>
        <v>0</v>
      </c>
      <c r="AG82" s="61"/>
    </row>
    <row r="83" spans="25:33" hidden="1" x14ac:dyDescent="0.2">
      <c r="Y83" s="56">
        <v>10</v>
      </c>
      <c r="Z83" s="57">
        <v>31</v>
      </c>
      <c r="AA83" s="57">
        <v>9</v>
      </c>
      <c r="AB83" s="58" t="s">
        <v>100</v>
      </c>
      <c r="AC83" s="59"/>
      <c r="AD83" s="59"/>
      <c r="AE83" s="60">
        <f t="shared" si="25"/>
        <v>43374</v>
      </c>
      <c r="AF83" s="57">
        <f t="shared" si="24"/>
        <v>2</v>
      </c>
      <c r="AG83" s="61"/>
    </row>
    <row r="84" spans="25:33" hidden="1" x14ac:dyDescent="0.2">
      <c r="Y84" s="56">
        <v>11</v>
      </c>
      <c r="Z84" s="57">
        <v>30</v>
      </c>
      <c r="AA84" s="57">
        <v>10</v>
      </c>
      <c r="AB84" s="58" t="s">
        <v>101</v>
      </c>
      <c r="AC84" s="59"/>
      <c r="AD84" s="59"/>
      <c r="AE84" s="60">
        <f t="shared" si="25"/>
        <v>43405</v>
      </c>
      <c r="AF84" s="57">
        <f t="shared" si="24"/>
        <v>5</v>
      </c>
      <c r="AG84" s="61"/>
    </row>
    <row r="85" spans="25:33" hidden="1" x14ac:dyDescent="0.2">
      <c r="Y85" s="56">
        <v>12</v>
      </c>
      <c r="Z85" s="57">
        <v>31</v>
      </c>
      <c r="AA85" s="57">
        <v>11</v>
      </c>
      <c r="AB85" s="58" t="s">
        <v>102</v>
      </c>
      <c r="AC85" s="59"/>
      <c r="AD85" s="59"/>
      <c r="AE85" s="60">
        <f t="shared" si="25"/>
        <v>43435</v>
      </c>
      <c r="AF85" s="57">
        <f t="shared" si="24"/>
        <v>0</v>
      </c>
      <c r="AG85" s="61"/>
    </row>
    <row r="86" spans="25:33" hidden="1" x14ac:dyDescent="0.2">
      <c r="Y86" s="62"/>
      <c r="Z86" s="59"/>
      <c r="AA86" s="59"/>
      <c r="AB86" s="59"/>
      <c r="AC86" s="59"/>
      <c r="AD86" s="59"/>
      <c r="AE86" s="59"/>
      <c r="AF86" s="59"/>
      <c r="AG86" s="61"/>
    </row>
    <row r="87" spans="25:33" hidden="1" x14ac:dyDescent="0.2">
      <c r="Y87" s="63" t="s">
        <v>103</v>
      </c>
      <c r="Z87" s="64">
        <v>1</v>
      </c>
      <c r="AA87" s="64">
        <v>2</v>
      </c>
      <c r="AB87" s="64">
        <v>3</v>
      </c>
      <c r="AC87" s="64">
        <v>4</v>
      </c>
      <c r="AD87" s="64">
        <v>5</v>
      </c>
      <c r="AE87" s="64">
        <v>6</v>
      </c>
      <c r="AF87" s="64">
        <v>0</v>
      </c>
      <c r="AG87" s="61"/>
    </row>
    <row r="88" spans="25:33" ht="13.5" hidden="1" thickBot="1" x14ac:dyDescent="0.25">
      <c r="Y88" s="65" t="s">
        <v>104</v>
      </c>
      <c r="Z88" s="66">
        <f>IF(O21&gt;199,O21-1900,O21)</f>
        <v>118</v>
      </c>
      <c r="AA88" s="67"/>
      <c r="AB88" s="67"/>
      <c r="AC88" s="67"/>
      <c r="AD88" s="67"/>
      <c r="AE88" s="67"/>
      <c r="AF88" s="67"/>
      <c r="AG88" s="68"/>
    </row>
    <row r="89" spans="25:33" ht="13.5" hidden="1" thickTop="1" x14ac:dyDescent="0.2"/>
  </sheetData>
  <mergeCells count="1">
    <mergeCell ref="O21:Q21"/>
  </mergeCells>
  <phoneticPr fontId="8" type="noConversion"/>
  <printOptions horizontalCentered="1" gridLinesSet="0"/>
  <pageMargins left="0.5" right="0.5" top="0.5" bottom="0.55000000000000004" header="0.49212598499999999" footer="0.49212598499999999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10</vt:i4>
      </vt:variant>
    </vt:vector>
  </HeadingPairs>
  <TitlesOfParts>
    <vt:vector size="18" baseType="lpstr">
      <vt:lpstr>Sugestões</vt:lpstr>
      <vt:lpstr>Orçamento 2018</vt:lpstr>
      <vt:lpstr>Orçamento 2019</vt:lpstr>
      <vt:lpstr>Orçamento 2020</vt:lpstr>
      <vt:lpstr>Orçamento 2021</vt:lpstr>
      <vt:lpstr>Anual 2018</vt:lpstr>
      <vt:lpstr>Gráficos 2018</vt:lpstr>
      <vt:lpstr>Calendário</vt:lpstr>
      <vt:lpstr>Calendário!Area_de_impressao</vt:lpstr>
      <vt:lpstr>'Orçamento 2018'!Area_de_impressao</vt:lpstr>
      <vt:lpstr>'Orçamento 2019'!Area_de_impressao</vt:lpstr>
      <vt:lpstr>'Orçamento 2020'!Area_de_impressao</vt:lpstr>
      <vt:lpstr>'Orçamento 2021'!Area_de_impressao</vt:lpstr>
      <vt:lpstr>DAYINDX</vt:lpstr>
      <vt:lpstr>'Orçamento 2018'!Titulos_de_impressao</vt:lpstr>
      <vt:lpstr>'Orçamento 2019'!Titulos_de_impressao</vt:lpstr>
      <vt:lpstr>'Orçamento 2020'!Titulos_de_impressao</vt:lpstr>
      <vt:lpstr>'Orçamento 2021'!Titulos_de_impressao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Celso</dc:creator>
  <cp:lastModifiedBy>Global Gestao Saude</cp:lastModifiedBy>
  <cp:lastPrinted>2003-06-03T13:46:06Z</cp:lastPrinted>
  <dcterms:created xsi:type="dcterms:W3CDTF">1997-01-04T17:06:19Z</dcterms:created>
  <dcterms:modified xsi:type="dcterms:W3CDTF">2017-12-15T15:40:23Z</dcterms:modified>
</cp:coreProperties>
</file>